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53 Implants peu tot el  CSI (NO PUB)\INICI\"/>
    </mc:Choice>
  </mc:AlternateContent>
  <xr:revisionPtr revIDLastSave="0" documentId="13_ncr:1_{2B669E8E-A09D-4161-B44C-B1C31112BE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1" sheetId="1" r:id="rId1"/>
    <sheet name="LOT 2" sheetId="11" r:id="rId2"/>
    <sheet name="LOT 3" sheetId="7" r:id="rId3"/>
    <sheet name="LOT 4" sheetId="2" r:id="rId4"/>
    <sheet name="LOT 5" sheetId="17" r:id="rId5"/>
    <sheet name="LOT 6" sheetId="21" r:id="rId6"/>
    <sheet name="LOT 7" sheetId="13" r:id="rId7"/>
    <sheet name="LOT 8" sheetId="14" r:id="rId8"/>
    <sheet name="LOT 9" sheetId="15" r:id="rId9"/>
    <sheet name="LOT 10" sheetId="3" r:id="rId10"/>
    <sheet name="LOT 11" sheetId="20" r:id="rId11"/>
    <sheet name="LOT 12" sheetId="8" r:id="rId12"/>
    <sheet name="LOT 13" sheetId="16" r:id="rId13"/>
    <sheet name="LOT 14" sheetId="18" r:id="rId14"/>
    <sheet name="LOT 15" sheetId="19" r:id="rId15"/>
  </sheets>
  <definedNames>
    <definedName name="_xlnm.Print_Area" localSheetId="9">'LOT 10'!$A$1:$K$19</definedName>
    <definedName name="_xlnm.Print_Area" localSheetId="3">'LOT 4'!#REF!</definedName>
    <definedName name="_xlnm.Print_Titles" localSheetId="3">'LOT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3" l="1"/>
  <c r="I14" i="3"/>
  <c r="J14" i="3"/>
  <c r="K23" i="17"/>
  <c r="J23" i="17"/>
  <c r="F23" i="17"/>
  <c r="K10" i="18"/>
  <c r="J10" i="18"/>
  <c r="K9" i="15"/>
  <c r="J9" i="15"/>
  <c r="I10" i="20"/>
  <c r="K10" i="20"/>
  <c r="J10" i="20"/>
  <c r="L12" i="21"/>
  <c r="L16" i="21" s="1"/>
  <c r="K12" i="21"/>
  <c r="K16" i="21" s="1"/>
  <c r="J12" i="21"/>
  <c r="J16" i="21" s="1"/>
  <c r="L10" i="21"/>
  <c r="K10" i="21"/>
  <c r="G10" i="21"/>
  <c r="L9" i="21"/>
  <c r="K9" i="21"/>
  <c r="G9" i="21"/>
  <c r="L8" i="21"/>
  <c r="K8" i="21"/>
  <c r="G8" i="21"/>
  <c r="L7" i="21"/>
  <c r="K7" i="21"/>
  <c r="G7" i="21"/>
  <c r="L6" i="21"/>
  <c r="K6" i="21"/>
  <c r="G6" i="21"/>
  <c r="J13" i="21" l="1"/>
  <c r="J17" i="21" s="1"/>
  <c r="K9" i="3" l="1"/>
  <c r="J9" i="3"/>
  <c r="F9" i="3"/>
  <c r="I10" i="18"/>
  <c r="K11" i="19" l="1"/>
  <c r="I11" i="19"/>
  <c r="J11" i="19"/>
  <c r="K7" i="19"/>
  <c r="J7" i="19"/>
  <c r="F7" i="19"/>
  <c r="K14" i="20"/>
  <c r="K7" i="20"/>
  <c r="J7" i="20"/>
  <c r="F7" i="20"/>
  <c r="I14" i="20" s="1"/>
  <c r="K6" i="20"/>
  <c r="J6" i="20"/>
  <c r="F6" i="20"/>
  <c r="K8" i="19"/>
  <c r="K15" i="19" s="1"/>
  <c r="J8" i="19"/>
  <c r="F8" i="19"/>
  <c r="I15" i="19" s="1"/>
  <c r="K6" i="19"/>
  <c r="J6" i="19"/>
  <c r="F6" i="19"/>
  <c r="K6" i="18"/>
  <c r="J6" i="18"/>
  <c r="F6" i="18"/>
  <c r="K7" i="18"/>
  <c r="K14" i="18" s="1"/>
  <c r="J7" i="18"/>
  <c r="F7" i="18"/>
  <c r="I14" i="18" s="1"/>
  <c r="I10" i="16"/>
  <c r="K7" i="3"/>
  <c r="J7" i="3"/>
  <c r="F7" i="3"/>
  <c r="K6" i="3"/>
  <c r="J6" i="3"/>
  <c r="F6" i="3"/>
  <c r="F16" i="17"/>
  <c r="J16" i="17"/>
  <c r="K16" i="17"/>
  <c r="F22" i="17"/>
  <c r="F21" i="17"/>
  <c r="F20" i="17"/>
  <c r="K21" i="17"/>
  <c r="J21" i="17"/>
  <c r="K20" i="17"/>
  <c r="J20" i="17"/>
  <c r="F19" i="17"/>
  <c r="F18" i="17"/>
  <c r="F17" i="17"/>
  <c r="K22" i="17"/>
  <c r="J22" i="17"/>
  <c r="K19" i="17"/>
  <c r="J19" i="17"/>
  <c r="K18" i="17"/>
  <c r="J18" i="17"/>
  <c r="K17" i="17"/>
  <c r="J17" i="17"/>
  <c r="K14" i="17"/>
  <c r="J14" i="17"/>
  <c r="F14" i="17"/>
  <c r="F12" i="17"/>
  <c r="J12" i="17"/>
  <c r="K12" i="17"/>
  <c r="F11" i="17"/>
  <c r="F10" i="17"/>
  <c r="J10" i="17"/>
  <c r="K10" i="17"/>
  <c r="K11" i="17"/>
  <c r="J11" i="17"/>
  <c r="K9" i="17"/>
  <c r="J9" i="17"/>
  <c r="F9" i="17"/>
  <c r="K15" i="17"/>
  <c r="J15" i="17"/>
  <c r="F15" i="17"/>
  <c r="K13" i="17"/>
  <c r="J13" i="17"/>
  <c r="F13" i="17"/>
  <c r="K8" i="17"/>
  <c r="J8" i="17"/>
  <c r="F8" i="17"/>
  <c r="K7" i="17"/>
  <c r="J7" i="17"/>
  <c r="F7" i="17"/>
  <c r="K6" i="17"/>
  <c r="J6" i="17"/>
  <c r="F6" i="17"/>
  <c r="K6" i="16"/>
  <c r="K9" i="16" s="1"/>
  <c r="K13" i="16" s="1"/>
  <c r="J6" i="16"/>
  <c r="J9" i="16" s="1"/>
  <c r="F6" i="16"/>
  <c r="I9" i="16" s="1"/>
  <c r="I13" i="16" s="1"/>
  <c r="I11" i="20" l="1"/>
  <c r="I15" i="20" s="1"/>
  <c r="J14" i="20"/>
  <c r="J15" i="19"/>
  <c r="I12" i="19"/>
  <c r="I16" i="19" s="1"/>
  <c r="I11" i="18"/>
  <c r="I15" i="18" s="1"/>
  <c r="J14" i="18"/>
  <c r="J26" i="17"/>
  <c r="J30" i="17" s="1"/>
  <c r="K26" i="17"/>
  <c r="K30" i="17" s="1"/>
  <c r="I26" i="17"/>
  <c r="I30" i="17" s="1"/>
  <c r="J13" i="16"/>
  <c r="I14" i="16"/>
  <c r="K6" i="15"/>
  <c r="J6" i="15"/>
  <c r="F6" i="15"/>
  <c r="K7" i="15"/>
  <c r="K13" i="15" s="1"/>
  <c r="J7" i="15"/>
  <c r="F7" i="15"/>
  <c r="I9" i="15" s="1"/>
  <c r="I27" i="17" l="1"/>
  <c r="I31" i="17" s="1"/>
  <c r="I13" i="15"/>
  <c r="J13" i="15"/>
  <c r="I10" i="15"/>
  <c r="I14" i="15" s="1"/>
  <c r="K6" i="14"/>
  <c r="K8" i="14" s="1"/>
  <c r="K12" i="14" s="1"/>
  <c r="J6" i="14"/>
  <c r="J8" i="14" s="1"/>
  <c r="F6" i="14"/>
  <c r="I8" i="14" s="1"/>
  <c r="I12" i="14" s="1"/>
  <c r="I9" i="14" l="1"/>
  <c r="I13" i="14" s="1"/>
  <c r="J12" i="14"/>
  <c r="L7" i="13"/>
  <c r="K7" i="13"/>
  <c r="G7" i="13"/>
  <c r="L6" i="13"/>
  <c r="K6" i="13"/>
  <c r="G6" i="13"/>
  <c r="J9" i="13" s="1"/>
  <c r="J13" i="13" s="1"/>
  <c r="K9" i="13" l="1"/>
  <c r="L9" i="13"/>
  <c r="L13" i="13" s="1"/>
  <c r="J10" i="13"/>
  <c r="J14" i="13" s="1"/>
  <c r="K13" i="13"/>
  <c r="L8" i="2" l="1"/>
  <c r="K8" i="2"/>
  <c r="G8" i="2"/>
  <c r="L7" i="2"/>
  <c r="K7" i="2"/>
  <c r="G7" i="2"/>
  <c r="L6" i="2"/>
  <c r="K6" i="2"/>
  <c r="G6" i="2"/>
  <c r="L10" i="2" l="1"/>
  <c r="L14" i="2" s="1"/>
  <c r="J10" i="2"/>
  <c r="J14" i="2" s="1"/>
  <c r="K10" i="2"/>
  <c r="K14" i="2" s="1"/>
  <c r="L7" i="7"/>
  <c r="K7" i="7"/>
  <c r="J11" i="2" l="1"/>
  <c r="J15" i="2" s="1"/>
  <c r="G7" i="7"/>
  <c r="L12" i="11" l="1"/>
  <c r="K12" i="11"/>
  <c r="G12" i="11"/>
  <c r="L11" i="11"/>
  <c r="K11" i="11"/>
  <c r="G11" i="11"/>
  <c r="L10" i="11"/>
  <c r="K10" i="11"/>
  <c r="G10" i="11"/>
  <c r="L9" i="11"/>
  <c r="K9" i="11"/>
  <c r="G9" i="11"/>
  <c r="L8" i="11"/>
  <c r="K8" i="11"/>
  <c r="G8" i="11"/>
  <c r="L7" i="11"/>
  <c r="K7" i="11"/>
  <c r="G7" i="11"/>
  <c r="L6" i="11"/>
  <c r="K6" i="11"/>
  <c r="G6" i="11"/>
  <c r="J15" i="11" l="1"/>
  <c r="J19" i="11" s="1"/>
  <c r="K15" i="11"/>
  <c r="K19" i="11" s="1"/>
  <c r="L15" i="11"/>
  <c r="L19" i="11" s="1"/>
  <c r="J16" i="11" l="1"/>
  <c r="J20" i="11" s="1"/>
  <c r="L16" i="1"/>
  <c r="K16" i="1"/>
  <c r="G16" i="1"/>
  <c r="L15" i="1"/>
  <c r="K15" i="1"/>
  <c r="G15" i="1"/>
  <c r="L14" i="1"/>
  <c r="K14" i="1"/>
  <c r="G14" i="1"/>
  <c r="L13" i="1"/>
  <c r="K13" i="1"/>
  <c r="G13" i="1"/>
  <c r="L12" i="1"/>
  <c r="K12" i="1"/>
  <c r="G12" i="1"/>
  <c r="L11" i="1"/>
  <c r="K11" i="1"/>
  <c r="G11" i="1"/>
  <c r="L10" i="1"/>
  <c r="K10" i="1"/>
  <c r="G10" i="1"/>
  <c r="L9" i="1"/>
  <c r="K9" i="1"/>
  <c r="G9" i="1"/>
  <c r="L8" i="1"/>
  <c r="K8" i="1"/>
  <c r="G8" i="1"/>
  <c r="L7" i="1"/>
  <c r="K7" i="1"/>
  <c r="G7" i="1"/>
  <c r="K10" i="3" l="1"/>
  <c r="J10" i="3"/>
  <c r="F10" i="3"/>
  <c r="K6" i="8" l="1"/>
  <c r="L10" i="8"/>
  <c r="K10" i="8"/>
  <c r="G10" i="8"/>
  <c r="L9" i="8"/>
  <c r="K9" i="8"/>
  <c r="G9" i="8"/>
  <c r="L8" i="8"/>
  <c r="K8" i="8"/>
  <c r="G8" i="8"/>
  <c r="L7" i="8"/>
  <c r="K7" i="8"/>
  <c r="G7" i="8"/>
  <c r="L6" i="8"/>
  <c r="G6" i="8"/>
  <c r="K13" i="8" l="1"/>
  <c r="K17" i="8" s="1"/>
  <c r="J13" i="8"/>
  <c r="L13" i="8"/>
  <c r="L17" i="8" s="1"/>
  <c r="J17" i="8"/>
  <c r="L11" i="7"/>
  <c r="K11" i="7"/>
  <c r="G11" i="7"/>
  <c r="L10" i="7"/>
  <c r="K10" i="7"/>
  <c r="G10" i="7"/>
  <c r="L9" i="7"/>
  <c r="K9" i="7"/>
  <c r="G9" i="7"/>
  <c r="L8" i="7"/>
  <c r="K8" i="7"/>
  <c r="G8" i="7"/>
  <c r="L6" i="7"/>
  <c r="K6" i="7"/>
  <c r="G6" i="7"/>
  <c r="L14" i="7" l="1"/>
  <c r="L18" i="7" s="1"/>
  <c r="J14" i="7"/>
  <c r="J18" i="7" s="1"/>
  <c r="K14" i="7"/>
  <c r="K18" i="7" s="1"/>
  <c r="J14" i="8"/>
  <c r="J18" i="8" s="1"/>
  <c r="J15" i="7" l="1"/>
  <c r="J19" i="7" s="1"/>
  <c r="K8" i="3" l="1"/>
  <c r="J8" i="3"/>
  <c r="F8" i="3"/>
  <c r="K6" i="1" l="1"/>
  <c r="L6" i="1"/>
  <c r="G6" i="1" l="1"/>
  <c r="F11" i="3"/>
  <c r="J19" i="1" l="1"/>
  <c r="J23" i="1" s="1"/>
  <c r="L19" i="1"/>
  <c r="L23" i="1" s="1"/>
  <c r="K19" i="1"/>
  <c r="K23" i="1" s="1"/>
  <c r="J20" i="1" l="1"/>
  <c r="J24" i="1" s="1"/>
  <c r="I18" i="3"/>
  <c r="K11" i="3"/>
  <c r="J11" i="3"/>
  <c r="J18" i="3" l="1"/>
  <c r="K18" i="3"/>
  <c r="I15" i="3" l="1"/>
  <c r="I19" i="3" s="1"/>
</calcChain>
</file>

<file path=xl/sharedStrings.xml><?xml version="1.0" encoding="utf-8"?>
<sst xmlns="http://schemas.openxmlformats.org/spreadsheetml/2006/main" count="585" uniqueCount="213">
  <si>
    <t>LOTS</t>
  </si>
  <si>
    <t>Agrupació</t>
  </si>
  <si>
    <t>Descripció material</t>
  </si>
  <si>
    <t>Codi material</t>
  </si>
  <si>
    <t>Preu màxim unitari sense IVA</t>
  </si>
  <si>
    <t>LOT 2</t>
  </si>
  <si>
    <t>LOT 1</t>
  </si>
  <si>
    <t>Qt estimada
anual</t>
  </si>
  <si>
    <t>LOT 3</t>
  </si>
  <si>
    <t>VARIS CODIS</t>
  </si>
  <si>
    <t>LOT 4</t>
  </si>
  <si>
    <t>Nom del licitador</t>
  </si>
  <si>
    <t xml:space="preserve">Preu licitador
unitari sense iva
(a omplir proveïdor) </t>
  </si>
  <si>
    <t xml:space="preserve">TIPUS IVA
(a omplir proveïdor) </t>
  </si>
  <si>
    <t xml:space="preserve">Preu licitador
unitari amb iva
(a omplir proveïdor) </t>
  </si>
  <si>
    <t>Pressupost anual proposta licitador sense iva</t>
  </si>
  <si>
    <t>Pressupost anual proposta licitador amb iva</t>
  </si>
  <si>
    <t>Pressupost màxim ANUAL
sense iva</t>
  </si>
  <si>
    <t>Proposta del licitador ANUAL
sense iva</t>
  </si>
  <si>
    <t>Proposta del licitador ANUAL
amb iva</t>
  </si>
  <si>
    <t>DIFERENCIA</t>
  </si>
  <si>
    <t>TOTAL anual LOT 3</t>
  </si>
  <si>
    <t>TOTAL licitació LOT 3</t>
  </si>
  <si>
    <t>Preu màxim total sense IVA</t>
  </si>
  <si>
    <t>TOTAL anual LOT 1</t>
  </si>
  <si>
    <t>TOTAL licitació LOT 1</t>
  </si>
  <si>
    <t>TOTAL anual LOT 2</t>
  </si>
  <si>
    <t>TOTAL licitació LOT 2</t>
  </si>
  <si>
    <t>Proposta del licitador LICITACIÓ
4 ANYS amb iva</t>
  </si>
  <si>
    <t>Proposta del licitador LICITACIÓ
4 ANYS sense iva</t>
  </si>
  <si>
    <t>Pressupost màxim de LICITACIÓ
4 ANYS
sense iva</t>
  </si>
  <si>
    <t>TOTAL anual LOT 4</t>
  </si>
  <si>
    <t>TOTAL licitació LOT 4</t>
  </si>
  <si>
    <t>Nom del licitador:</t>
  </si>
  <si>
    <t>TOTAL licitació LOT 5</t>
  </si>
  <si>
    <t>TOTAL anual LOT 5</t>
  </si>
  <si>
    <t>PROTESI TOTAL TURMELL NO CIMENTADA</t>
  </si>
  <si>
    <t>CLAU INTRAMEDULAR ARTRODESI DE TURMELL</t>
  </si>
  <si>
    <t>TOTAL anual LOT 7</t>
  </si>
  <si>
    <t>TOTAL anual LOT 8</t>
  </si>
  <si>
    <t>TOTAL licitació LOT 8</t>
  </si>
  <si>
    <t>TOTAL licitació LOT 7</t>
  </si>
  <si>
    <t>PLAQUES PER FRACTURA DE TURMELL</t>
  </si>
  <si>
    <t>Agulla Kirschner varies mides</t>
  </si>
  <si>
    <t>Cargols Bloqueig</t>
  </si>
  <si>
    <t xml:space="preserve">Cargols no Bloqueig </t>
  </si>
  <si>
    <t>Volanderes</t>
  </si>
  <si>
    <t>Plaques</t>
  </si>
  <si>
    <t>Placa osteotomies bow-cotton-evans amb forats per cargols de diàmetres aproximats 2,5 a 4mm totes les llargades i tots els models en aleació titani o titani.</t>
  </si>
  <si>
    <t>Placa artrodesi lapidus amb forats per cargols de diàmetre aproximats 2,5 a 4mm totes les llargades i tots els models en aleació titani o titani.</t>
  </si>
  <si>
    <t>Placa lisfranc amb forats per cargols de diàmetre aproximats 2,5 a 4mm totes les llargades i tots els models en aleació titani o titani.</t>
  </si>
  <si>
    <t>Placa artrodesi metatarso-falangica (mtp) amb forats per  cargols de diàmetre aproximats 2,5 a 4mm totes les llargades i tots els models en aleació titani o titani.</t>
  </si>
  <si>
    <t>54549-39455-9369-14206-48365</t>
  </si>
  <si>
    <t>48366-41666-6061</t>
  </si>
  <si>
    <t>9955-33120</t>
  </si>
  <si>
    <t>codis varis</t>
  </si>
  <si>
    <t>Cargols compressió canulats</t>
  </si>
  <si>
    <t>LOT 1 - SISTEMA DE PLAQUES DE FUSIÓ I OSTEOTOMIES D'AVANTPEU-MITGPEU I RETROPEU, AGULLES KIRSCHNER I CARGOLS BLOQUEIG I COMPRESSIÓ</t>
  </si>
  <si>
    <t>AGULLA KIRSCHNER</t>
  </si>
  <si>
    <t>LOT 3 - CLAU INTRAMEDULAR PER ARTRODESI TURMELL DE TITANI O ALIATGE TITANI ESTÈRIL</t>
  </si>
  <si>
    <t>LOT 4 - PROTESI TOTAL TURMELL NO CIMENTADA</t>
  </si>
  <si>
    <t>19829 - 19830</t>
  </si>
  <si>
    <t>19831 - 19832</t>
  </si>
  <si>
    <t>TOTAL anual LOT 6</t>
  </si>
  <si>
    <t>TOTAL licitació LOT 6</t>
  </si>
  <si>
    <t>LOT 7 - IMPLANTS BIOLÒGICS PER COBERTURA DE DEFECTES OSTEOCONDRALS</t>
  </si>
  <si>
    <t>MATRIU REGENERACIÓ CARTÍLAG</t>
  </si>
  <si>
    <t>LOT 9 - CARGOLS ROMPIBLES TIPUS TWISTOFF DIÀMETRE DISTAL APROX.2MM</t>
  </si>
  <si>
    <t>41666 - 48366</t>
  </si>
  <si>
    <t>TOTAL anual LOT 9</t>
  </si>
  <si>
    <t>TOTAL licitació LOT 9</t>
  </si>
  <si>
    <t>TOTAL anual LOT 10</t>
  </si>
  <si>
    <t>TOTAL licitació LOT 10</t>
  </si>
  <si>
    <t>LOT 13 - IMPLANTS INTRAMEDULAR ARTRODESI DITS MARTELL</t>
  </si>
  <si>
    <t>NOM LICITADOR:</t>
  </si>
  <si>
    <t>TOTAL anual LOT 13</t>
  </si>
  <si>
    <t>TOTAL licitació LOT 13</t>
  </si>
  <si>
    <t>LOT 5 - FIXACIÓ EXTERNA PER RECONSTRUCCIÓ MEMBRES</t>
  </si>
  <si>
    <t>5827 - 5828</t>
  </si>
  <si>
    <t>2799 - 3098 - 35253</t>
  </si>
  <si>
    <t>1782- 55311</t>
  </si>
  <si>
    <t>5831- 54862</t>
  </si>
  <si>
    <t>1947- 35254- 56806</t>
  </si>
  <si>
    <t>38986- 38987</t>
  </si>
  <si>
    <t>1956- 5860</t>
  </si>
  <si>
    <t>1768- 35252- 55829- 55908</t>
  </si>
  <si>
    <t xml:space="preserve">LOT 12  -PLAQUES PER FRACTURA DE TURMELL ANATÒMICA, RECTA I MALEOLO MEDIAL DE TITANI O ALIATGE DE TITANI </t>
  </si>
  <si>
    <t>TOTAL anual LOT 12</t>
  </si>
  <si>
    <t>TOTAL licitació LOT 12</t>
  </si>
  <si>
    <t xml:space="preserve">LOT 12 </t>
  </si>
  <si>
    <t>AGULLES</t>
  </si>
  <si>
    <t>CARGOLS BLOQUEIG I NO BLOQUEIG</t>
  </si>
  <si>
    <t>TOTAL anual LOT 14</t>
  </si>
  <si>
    <t>TOTAL licitació LOT 14</t>
  </si>
  <si>
    <t>17403-17401-1777-15085-9745-1778-16434-2525</t>
  </si>
  <si>
    <t>55419-9704-9744</t>
  </si>
  <si>
    <t>TOTAL anual LOT 15</t>
  </si>
  <si>
    <t>TOTAL licitació LOT 15</t>
  </si>
  <si>
    <t xml:space="preserve">LOT 15 </t>
  </si>
  <si>
    <t>1736-1737-1739</t>
  </si>
  <si>
    <t>CODIS VARIS</t>
  </si>
  <si>
    <t>LOT 16 - SISTEMA FIXACIÓ INTRAOSEA ULTRA ALTA COMPRESSIÓ</t>
  </si>
  <si>
    <t>TOTAL anual LOT 16</t>
  </si>
  <si>
    <t>TOTAL licitació LOT 16</t>
  </si>
  <si>
    <t>16710-46765-60660-60731</t>
  </si>
  <si>
    <t>60656-60657-60658-60659-16709</t>
  </si>
  <si>
    <t>LOT 14 - GRAPA MEMORIA ELÀSTICA COMPRESSIÓ CONTINUA AMB KIT PERFORACIÓ UN SOL ÚS ESTÈRILS</t>
  </si>
  <si>
    <t>LOT 14</t>
  </si>
  <si>
    <r>
      <t>Placa osteotomia calcani</t>
    </r>
    <r>
      <rPr>
        <sz val="11"/>
        <rFont val="Calibri"/>
        <family val="2"/>
        <scheme val="minor"/>
      </rPr>
      <t xml:space="preserve"> </t>
    </r>
    <r>
      <rPr>
        <sz val="14"/>
        <rFont val="Arial"/>
        <family val="2"/>
      </rPr>
      <t>i universals diàmetres aproximats 2,5 a 4mm totes les llargades i tots els models en aleació titani o titani.</t>
    </r>
  </si>
  <si>
    <t>LOT 6 - SISTEMA GRAPES VARIZACIÓ AVANTPEU I GRAPES MEMORIA ELÀSTIQUES AVANTPEU, MITGPEU I RETROPEU</t>
  </si>
  <si>
    <t>GRAPA VARIZACIÓ</t>
  </si>
  <si>
    <t>GRAPES MEMORIA ELÀSTIQUES</t>
  </si>
  <si>
    <t>LOT 8 - CUNYES TITANI PORÒS PER CORRECCIÓ DEFORMITATS PEU</t>
  </si>
  <si>
    <t>2131 - 35199</t>
  </si>
  <si>
    <t>LOT 2  - CARGOLS COMPRESSIÓ CANULAT  SENSE CAP DIÀMETRES APROXIMATS DE 2,5MM, 3MM,  3,5MM, 4MM, 5MM i 7MM TITANI O ALIATGE DE TITANI ESTÈRIL</t>
  </si>
  <si>
    <t>55119 - 1249 - 1250</t>
  </si>
  <si>
    <t>55120 - 54612</t>
  </si>
  <si>
    <t>AGULLES KIRSCHNER DIÀMETRES APROXIMATS 2MM A 2,5MM LONGITUD APROXIMADA 100MM A 200MM</t>
  </si>
  <si>
    <t>CARGOLS NO BLOQUEIG DIÀMETRES APROXIMATS 4 A 4,5MM TOTES LES LLARGADES TITANI O ALIATGE TITANI AMB ANGLE VARIABLE I ESTÈRILS</t>
  </si>
  <si>
    <t>LOT 10 - PLACA ARTRODESI TURMELL TITANI O ALIATGE TITANI ESTÈRILS</t>
  </si>
  <si>
    <t>CARGOLS BLOQUEIG DIÀMETRES APROXIMATS 4 A 5MM TOTES LES LLARGADES TITANI O ALIATGE TITANI AMB ANGLE VARIABLE I ESTÈRILS</t>
  </si>
  <si>
    <t>LOT 15  - CARGOL COMPRESSIÓ CANULAT AVANTPEU, MITGPEU I RETROPEU DIÀMETRES APROXIMATS  2 / 2,5 / 3 / 3,5 / 4 /  4,5 / 5,5 / 6,5 / 7,5mm TITANI O ALIATGE TITANI ESTÈRIL AMB OPCIONS ROSCA CURTA I ROSCA LLARGA</t>
  </si>
  <si>
    <t>CARGOLS</t>
  </si>
  <si>
    <t>Agulles kirschner diametre aproximat 3mm llargada aproximada 300mm acer i estèril</t>
  </si>
  <si>
    <t>Component tibial de titani o aliatge de titani varies mides</t>
  </si>
  <si>
    <t>Component meniscal de polietilé varies mides</t>
  </si>
  <si>
    <t>Component talar de titani o aliatge de titani varies mides</t>
  </si>
  <si>
    <t>Cargols bloqueig per clau intramedular artrodesi turmell diàmetre aproximat 5mm totes les llargades titani o aliatge titani estèril  rosca parcial i total.</t>
  </si>
  <si>
    <t>Cargol compressió sense cap, canulat, de diàmetre aproximat 8mm llargada aproximada 14mm titani o aliatge titani estèril</t>
  </si>
  <si>
    <t>Clau intramedular artrodesi turmell diàmetres aproximats de 10 a 12mm i longituds aproximades 150 a 300 mm per esquerra i dreta titani o aliatge titani estèril</t>
  </si>
  <si>
    <t>Tap per clau intramedular artrodesi turmell diametres de 8 a 12mm alçada de 0 a 15mm titani o aliatge titani estèril</t>
  </si>
  <si>
    <t>Agulla guia amb punta i sense punta oliva diàmetre aproximat 3mm i longitud aproximada 800mm.</t>
  </si>
  <si>
    <t>3072 - 49480</t>
  </si>
  <si>
    <t>agulles amb i sense oliva diametre aproximat 1,8mm</t>
  </si>
  <si>
    <t>anells - cercles 5/8, 3/8 diferents mides</t>
  </si>
  <si>
    <t>anells - cercles complets diferents mides</t>
  </si>
  <si>
    <t>anells - cercles mitg diferents mides</t>
  </si>
  <si>
    <t>arandela espaidora</t>
  </si>
  <si>
    <t>arc de peu simple diferents mides</t>
  </si>
  <si>
    <t>barra conectora telescópica diferents mides</t>
  </si>
  <si>
    <t>barra roscada diferents mides</t>
  </si>
  <si>
    <t>capçal fixació agulles</t>
  </si>
  <si>
    <t>capçal fixació cargols</t>
  </si>
  <si>
    <t>cargols autoperforants diferents mides</t>
  </si>
  <si>
    <t>espaiador arcs i anells</t>
  </si>
  <si>
    <t>pern roscat diferents mides</t>
  </si>
  <si>
    <t>placa extensió</t>
  </si>
  <si>
    <t>postes diferents mides</t>
  </si>
  <si>
    <t>rosca</t>
  </si>
  <si>
    <t>tap goma diferents mides</t>
  </si>
  <si>
    <t>14920 - 5862</t>
  </si>
  <si>
    <t>14919 - 5830- 17345- 3106</t>
  </si>
  <si>
    <t>60570-15340</t>
  </si>
  <si>
    <t>60592-50535</t>
  </si>
  <si>
    <t>LOT 11 - SISTEMA FIXACIÓ INTRAOSEA ULTRA ALTA COMPRESSIÓ</t>
  </si>
  <si>
    <t>Agulla kirschner diàmetres aproximats entre 1 a 1,6mm i llargades fins a 100mm d'acer</t>
  </si>
  <si>
    <r>
      <t xml:space="preserve">Agulla kirschner diàmetres aproximats entre 1 a 1,6mm i llargades </t>
    </r>
    <r>
      <rPr>
        <b/>
        <sz val="14"/>
        <rFont val="Arial"/>
        <family val="2"/>
      </rPr>
      <t>superiors</t>
    </r>
    <r>
      <rPr>
        <sz val="14"/>
        <rFont val="Arial"/>
        <family val="2"/>
      </rPr>
      <t xml:space="preserve"> a 100mm d'acer</t>
    </r>
  </si>
  <si>
    <r>
      <t>Cargol bloqueig diàmetres aproximats de 2,5 a 4mm totes les llargades d'aleació titani o titani</t>
    </r>
    <r>
      <rPr>
        <b/>
        <sz val="14"/>
        <rFont val="Arial"/>
        <family val="2"/>
      </rPr>
      <t xml:space="preserve"> </t>
    </r>
    <r>
      <rPr>
        <sz val="14"/>
        <rFont val="Arial"/>
        <family val="2"/>
      </rPr>
      <t>angle variable.</t>
    </r>
  </si>
  <si>
    <t>Cargol no bloqueig ndiàmetres aproximats de 2,5 a 4mm totes les llargades d'aleació titani o titani</t>
  </si>
  <si>
    <t>Volandera compatible amb els cargols de compressió d'aleació de titani o titani.</t>
  </si>
  <si>
    <t>Cargol compressió canulat diàmetres aproximats de 2 a 4mm totes les llargades d'aleació de titani o titani.</t>
  </si>
  <si>
    <t>1923-2107-2183-9956-21335-56797-39462-9957</t>
  </si>
  <si>
    <t>6069-2127-2128-54810-2149-15089-15088-1910</t>
  </si>
  <si>
    <t>1763-2595-2450-54832-2673-2701</t>
  </si>
  <si>
    <t>5929-9834</t>
  </si>
  <si>
    <t>9488-2101-50011</t>
  </si>
  <si>
    <t xml:space="preserve">Agulla kirschner diametre aproximat 1 a 2,5 mm llargada aproximada 100 a 200 mm punta trocar </t>
  </si>
  <si>
    <t>Cargol compressió sense cap, canulats, autorroscants i autoperforants de diàmetre aproximat 2,5mm totes les llargades titani o aliatge titani estèril.</t>
  </si>
  <si>
    <t>Cargol compressió sense cap, canulats, autorroscants i autoperforants de diàmetre aproximat 3mm totes les llargades titani o aliatge titani estèril.</t>
  </si>
  <si>
    <t>Cargol compressió sense cap, canulats, autorroscants i autoperforants de diàmetre aproximat 3,5mm totes les llargades titani o aliatge titani estèril.</t>
  </si>
  <si>
    <t>Cargol compressió sense cap, canulats, autorroscants i autoperforants de diàmetre aproximat 4mm totes les llargades titani o aliatge titani estèril.</t>
  </si>
  <si>
    <t>Cargol compressió sense cap, canulats, autorroscants i autoperforants de diàmetre aproximat 5mm totes les llargades titani o aliatge titani estèril.</t>
  </si>
  <si>
    <t>Cargol compressió sense cap, canulats, autorroscants i autoperforants de diàmetre aproximat 7mm totes les llargades titani o aliatge titani estèril.</t>
  </si>
  <si>
    <t>6056-49502-17787-2549-49501-9473-6036-9423-9535-49479-9469-56299-17788-1864-2559-54517-60588-9536-9474-1817-1368</t>
  </si>
  <si>
    <t>56568-3073-55270-15099-49478-6055-58753-17538-2601-35241-9472</t>
  </si>
  <si>
    <t>55356-6062</t>
  </si>
  <si>
    <t>Grapa varizació angulació aproximada 90° totes les amplades i les longituds acer esteril</t>
  </si>
  <si>
    <t>Grapa de nitinol avantpeu 8/10mm amplitud aproximada</t>
  </si>
  <si>
    <t>Grapa de nitinol mitgpeu 15/18mm amplitud aproximada</t>
  </si>
  <si>
    <t>Grapa de nitinol retropeu 20/25mm amplitud aproximada</t>
  </si>
  <si>
    <t>Matriu de colàgen de mides aproximades 20mm x 30mm</t>
  </si>
  <si>
    <t>Matriu de colàgen de mides aproximades 30mm x 40mm</t>
  </si>
  <si>
    <t>Cunyes per correcció deformitats peu</t>
  </si>
  <si>
    <t>Cargols tipus twistoff rompibles, autoperforants de diàmetre distal aproximat 2mm totes les llargades de titani o aleació titani</t>
  </si>
  <si>
    <t>Agulla kirschner mides aproximades de d0,9 a d1,1mm l100mm 1pta acer</t>
  </si>
  <si>
    <t>9607-50841-9608-17657-9511-17658-9500-17659-9624-15283-9625-2497-9626-9627-6052-5825-9484-9617-9605-9592</t>
  </si>
  <si>
    <t>Cargol compressió poste a cargol compressió</t>
  </si>
  <si>
    <t>Cargol compressió canulat monoaxial o poliaxial</t>
  </si>
  <si>
    <t xml:space="preserve">Placa de turmell diametres aproximats 2,7 - 3,5 i 4,2mm varies llargades, angle variable, de titani o aliatge de titani i lateralitzades esquerra i dreta </t>
  </si>
  <si>
    <t>Cargols no bloqueig diametre aproximat 2,7 - 3,5 i 4,2 mm totes les llargades de titani o aliatge de titani, angle variable</t>
  </si>
  <si>
    <t>Cargols bloqueig diametre aproximat 2,7 - 3,5 i 4,2 mm totes les llargades de titani o aliatge de titani, angle variable</t>
  </si>
  <si>
    <t xml:space="preserve">Agulles de compressió o agulles guia diametre aproximat 1,4mm llargada aproximada 100mm i punta roscada </t>
  </si>
  <si>
    <t xml:space="preserve">Agulles kirschner varies mides </t>
  </si>
  <si>
    <t>9369-48365-53429</t>
  </si>
  <si>
    <t>14925-1494-9521-1493-1476-14918-55246-9638-5914-2251-9866-2250</t>
  </si>
  <si>
    <t>2133 - 2444 - 14738 - 9644-15095-19246</t>
  </si>
  <si>
    <t>Grapa memoria estèril</t>
  </si>
  <si>
    <t>Kit perforació estèril un sol ús</t>
  </si>
  <si>
    <t>arc de peu doble filera diferents mides ESTÈRIL</t>
  </si>
  <si>
    <t>2717- 54604-58775</t>
  </si>
  <si>
    <t>1798- 5858-36756</t>
  </si>
  <si>
    <t>Agulla kirschner diametre aproximat 0,8 a 1,5mm llargada aproximada 100 a 150 mm punta trocar crom cobalt o similar</t>
  </si>
  <si>
    <t>Cargol compressió canulat sense cap diàmetres aproximats  2 / 2,5 / 3 / 3,5 / 4 /  4,5 mm titani o aliatge titani estèril amb opció rosca curta i rosca llarga</t>
  </si>
  <si>
    <t>Cargol compressió canulat sense cap diàmetres aproximats 5,5 / 6,5 / 7,5mm titani o aliatge titani estèril amb opció rosca curta i rosca llarga</t>
  </si>
  <si>
    <t>PLACA ARTRODESI TURMELL ANTERIOR PLANES I CONTORNEADES TITANI O ALIATGE TITANI.</t>
  </si>
  <si>
    <t>PLACA ARTRODESI TURMELL LATERALITZAT, FINS A 13 FORATS TITANI O ALIATGE TITANI.</t>
  </si>
  <si>
    <t>PLACA ARTRODESI TURMELL LATERALITZAT, MES DE13 FORATS TITANI O ALIATGE TITANI.</t>
  </si>
  <si>
    <t>2302-2303-2304-14941-14942-14943-14944-14945-16852-55708</t>
  </si>
  <si>
    <t>9440-14940-49709</t>
  </si>
  <si>
    <t>14612-16333-55703</t>
  </si>
  <si>
    <t>37187-1504-17144-55773-16386</t>
  </si>
  <si>
    <t>Implant de nitinol o similar de mides aproximades 15 a 22 mm i angle de 0 i 10º aproximats</t>
  </si>
  <si>
    <t>CSI2025053 SUBMINISTRAMENT D’IMPLANTS DE PEU, MATERIAL FUNGIBLE I INSTRUMENTAL AUXILIAR ASSOCIAT PEL CONSORCI SANITARI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</si>
</sst>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Calibri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8"/>
      <color theme="0"/>
      <name val="Arial"/>
      <family val="2"/>
    </font>
    <font>
      <b/>
      <sz val="18"/>
      <color theme="1"/>
      <name val="Calibri"/>
      <family val="2"/>
      <scheme val="minor"/>
    </font>
    <font>
      <sz val="12"/>
      <color rgb="FFFFFFFF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color theme="0"/>
      <name val="Calibri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0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sz val="16"/>
      <name val="Arial"/>
      <family val="2"/>
    </font>
    <font>
      <sz val="14"/>
      <color rgb="FFFFFFFF"/>
      <name val="Arial"/>
      <family val="2"/>
    </font>
    <font>
      <sz val="16"/>
      <color theme="1"/>
      <name val="Arial"/>
      <family val="2"/>
    </font>
    <font>
      <sz val="16"/>
      <color theme="0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rgb="FF000000"/>
      <name val="Calibri"/>
      <family val="2"/>
    </font>
    <font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0000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5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vertical="center"/>
    </xf>
    <xf numFmtId="0" fontId="11" fillId="5" borderId="0" xfId="2" applyFont="1" applyFill="1" applyAlignment="1">
      <alignment horizontal="center" vertical="center" wrapText="1"/>
    </xf>
    <xf numFmtId="0" fontId="12" fillId="2" borderId="0" xfId="2" applyFont="1" applyFill="1" applyAlignment="1">
      <alignment horizontal="center" vertical="center" wrapText="1"/>
    </xf>
    <xf numFmtId="164" fontId="13" fillId="0" borderId="1" xfId="2" applyNumberFormat="1" applyFont="1" applyBorder="1" applyAlignment="1">
      <alignment horizontal="center" vertical="center" wrapText="1"/>
    </xf>
    <xf numFmtId="0" fontId="14" fillId="0" borderId="0" xfId="2" applyFont="1" applyAlignment="1">
      <alignment vertical="top"/>
    </xf>
    <xf numFmtId="164" fontId="13" fillId="0" borderId="5" xfId="2" applyNumberFormat="1" applyFont="1" applyBorder="1" applyAlignment="1">
      <alignment horizontal="center" vertical="center" wrapText="1"/>
    </xf>
    <xf numFmtId="164" fontId="13" fillId="4" borderId="5" xfId="2" applyNumberFormat="1" applyFont="1" applyFill="1" applyBorder="1" applyAlignment="1">
      <alignment horizontal="center" vertical="center" wrapText="1"/>
    </xf>
    <xf numFmtId="8" fontId="13" fillId="0" borderId="5" xfId="2" applyNumberFormat="1" applyFont="1" applyBorder="1" applyAlignment="1">
      <alignment horizontal="center" vertical="center" wrapText="1"/>
    </xf>
    <xf numFmtId="0" fontId="2" fillId="0" borderId="0" xfId="0" applyFont="1"/>
    <xf numFmtId="0" fontId="13" fillId="0" borderId="0" xfId="2" applyFont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19" fillId="2" borderId="0" xfId="0" applyFont="1" applyFill="1" applyAlignment="1">
      <alignment vertical="center" wrapText="1"/>
    </xf>
    <xf numFmtId="0" fontId="19" fillId="2" borderId="0" xfId="0" applyFont="1" applyFill="1" applyAlignment="1">
      <alignment horizontal="center" vertical="center" wrapText="1"/>
    </xf>
    <xf numFmtId="0" fontId="17" fillId="0" borderId="1" xfId="0" applyFont="1" applyBorder="1"/>
    <xf numFmtId="164" fontId="18" fillId="0" borderId="1" xfId="2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0" xfId="2" applyFont="1" applyAlignment="1">
      <alignment vertical="top"/>
    </xf>
    <xf numFmtId="164" fontId="18" fillId="0" borderId="5" xfId="2" applyNumberFormat="1" applyFont="1" applyBorder="1" applyAlignment="1">
      <alignment horizontal="center" vertical="center" wrapText="1"/>
    </xf>
    <xf numFmtId="8" fontId="18" fillId="0" borderId="5" xfId="2" applyNumberFormat="1" applyFont="1" applyBorder="1" applyAlignment="1">
      <alignment horizontal="center" vertical="center" wrapText="1"/>
    </xf>
    <xf numFmtId="0" fontId="4" fillId="0" borderId="0" xfId="0" applyFont="1"/>
    <xf numFmtId="0" fontId="18" fillId="0" borderId="0" xfId="2" applyFont="1" applyAlignment="1">
      <alignment horizontal="center" vertical="center" wrapText="1"/>
    </xf>
    <xf numFmtId="0" fontId="15" fillId="0" borderId="6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0" fillId="0" borderId="6" xfId="0" applyBorder="1"/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44" fontId="25" fillId="0" borderId="1" xfId="1" applyFont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0" fontId="23" fillId="4" borderId="0" xfId="0" applyFont="1" applyFill="1" applyAlignment="1">
      <alignment horizontal="center" vertical="center"/>
    </xf>
    <xf numFmtId="44" fontId="23" fillId="4" borderId="0" xfId="1" applyFont="1" applyFill="1" applyBorder="1" applyAlignment="1">
      <alignment horizontal="center" vertical="center"/>
    </xf>
    <xf numFmtId="44" fontId="25" fillId="0" borderId="0" xfId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 wrapText="1"/>
    </xf>
    <xf numFmtId="44" fontId="25" fillId="4" borderId="1" xfId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44" fontId="18" fillId="0" borderId="1" xfId="1" applyFont="1" applyBorder="1" applyAlignment="1">
      <alignment horizontal="center" vertical="center"/>
    </xf>
    <xf numFmtId="0" fontId="28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44" fontId="23" fillId="0" borderId="1" xfId="1" applyFont="1" applyBorder="1" applyAlignment="1">
      <alignment horizontal="center" vertical="center"/>
    </xf>
    <xf numFmtId="0" fontId="24" fillId="0" borderId="0" xfId="0" applyFont="1"/>
    <xf numFmtId="0" fontId="23" fillId="0" borderId="0" xfId="2" applyFont="1" applyAlignment="1">
      <alignment vertical="top"/>
    </xf>
    <xf numFmtId="0" fontId="29" fillId="2" borderId="0" xfId="2" applyFont="1" applyFill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164" fontId="25" fillId="0" borderId="5" xfId="2" applyNumberFormat="1" applyFont="1" applyBorder="1" applyAlignment="1">
      <alignment horizontal="center" vertical="center" wrapText="1"/>
    </xf>
    <xf numFmtId="0" fontId="24" fillId="0" borderId="6" xfId="0" applyFont="1" applyBorder="1"/>
    <xf numFmtId="8" fontId="25" fillId="0" borderId="5" xfId="2" applyNumberFormat="1" applyFont="1" applyBorder="1" applyAlignment="1">
      <alignment horizontal="center" vertical="center" wrapText="1"/>
    </xf>
    <xf numFmtId="0" fontId="31" fillId="0" borderId="0" xfId="0" applyFont="1"/>
    <xf numFmtId="0" fontId="25" fillId="0" borderId="0" xfId="2" applyFont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6" fillId="0" borderId="0" xfId="0" applyFont="1"/>
    <xf numFmtId="0" fontId="26" fillId="0" borderId="0" xfId="0" applyFont="1" applyAlignment="1">
      <alignment horizontal="center"/>
    </xf>
    <xf numFmtId="0" fontId="27" fillId="0" borderId="0" xfId="0" applyFont="1" applyAlignment="1">
      <alignment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vertical="center" wrapText="1"/>
    </xf>
    <xf numFmtId="0" fontId="33" fillId="5" borderId="0" xfId="2" applyFont="1" applyFill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34" fillId="0" borderId="0" xfId="0" applyFont="1"/>
    <xf numFmtId="0" fontId="32" fillId="0" borderId="0" xfId="2" applyFont="1" applyAlignment="1">
      <alignment vertical="top"/>
    </xf>
    <xf numFmtId="0" fontId="35" fillId="2" borderId="0" xfId="2" applyFont="1" applyFill="1" applyAlignment="1">
      <alignment horizontal="center" vertical="center" wrapText="1"/>
    </xf>
    <xf numFmtId="164" fontId="37" fillId="0" borderId="5" xfId="2" applyNumberFormat="1" applyFont="1" applyBorder="1" applyAlignment="1">
      <alignment horizontal="center" vertical="center" wrapText="1"/>
    </xf>
    <xf numFmtId="164" fontId="37" fillId="4" borderId="5" xfId="2" applyNumberFormat="1" applyFont="1" applyFill="1" applyBorder="1" applyAlignment="1">
      <alignment horizontal="center" vertical="center" wrapText="1"/>
    </xf>
    <xf numFmtId="8" fontId="37" fillId="0" borderId="5" xfId="2" applyNumberFormat="1" applyFont="1" applyBorder="1" applyAlignment="1">
      <alignment horizontal="center" vertical="center" wrapText="1"/>
    </xf>
    <xf numFmtId="0" fontId="38" fillId="0" borderId="0" xfId="0" applyFont="1"/>
    <xf numFmtId="0" fontId="37" fillId="0" borderId="0" xfId="2" applyFont="1" applyAlignment="1">
      <alignment horizontal="center" vertical="center" wrapText="1"/>
    </xf>
    <xf numFmtId="164" fontId="37" fillId="0" borderId="1" xfId="2" applyNumberFormat="1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4" fontId="14" fillId="0" borderId="1" xfId="1" applyFont="1" applyBorder="1" applyAlignment="1">
      <alignment horizontal="center" vertical="center"/>
    </xf>
    <xf numFmtId="44" fontId="13" fillId="0" borderId="1" xfId="1" applyFont="1" applyBorder="1" applyAlignment="1">
      <alignment horizontal="center" vertical="center"/>
    </xf>
    <xf numFmtId="0" fontId="26" fillId="0" borderId="1" xfId="0" applyFont="1" applyBorder="1"/>
    <xf numFmtId="0" fontId="21" fillId="0" borderId="1" xfId="0" applyFont="1" applyBorder="1"/>
    <xf numFmtId="0" fontId="39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44" fontId="31" fillId="0" borderId="1" xfId="1" applyFont="1" applyBorder="1" applyAlignment="1">
      <alignment horizontal="center" vertical="center"/>
    </xf>
    <xf numFmtId="0" fontId="0" fillId="0" borderId="0" xfId="0" applyAlignment="1">
      <alignment wrapText="1"/>
    </xf>
    <xf numFmtId="0" fontId="14" fillId="4" borderId="2" xfId="0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20" fillId="0" borderId="6" xfId="2" applyFont="1" applyBorder="1" applyAlignment="1">
      <alignment horizontal="center" vertical="center"/>
    </xf>
    <xf numFmtId="0" fontId="20" fillId="0" borderId="7" xfId="2" applyFont="1" applyBorder="1" applyAlignment="1">
      <alignment horizontal="center" vertical="center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/>
    </xf>
    <xf numFmtId="0" fontId="15" fillId="0" borderId="9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6" fillId="0" borderId="6" xfId="2" applyFont="1" applyBorder="1" applyAlignment="1">
      <alignment horizontal="center" vertical="center"/>
    </xf>
    <xf numFmtId="0" fontId="36" fillId="0" borderId="7" xfId="2" applyFont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9" fillId="3" borderId="0" xfId="0" applyFont="1" applyFill="1" applyAlignment="1" applyProtection="1">
      <alignment horizontal="left" vertical="center" wrapText="1"/>
      <protection locked="0"/>
    </xf>
    <xf numFmtId="0" fontId="28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16" fillId="0" borderId="1" xfId="0" applyFont="1" applyBorder="1"/>
  </cellXfs>
  <cellStyles count="4">
    <cellStyle name="Moneda" xfId="1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33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3" defaultTableStyle="TableStyleMedium2" defaultPivotStyle="PivotStyleLight16">
    <tableStyle name="PivotStyleLight16 2" table="0" count="11" xr9:uid="{00000000-0011-0000-FFFF-FFFF00000000}">
      <tableStyleElement type="headerRow" dxfId="32"/>
      <tableStyleElement type="totalRow" dxfId="31"/>
      <tableStyleElement type="firstRowStripe" dxfId="30"/>
      <tableStyleElement type="firstColumnStripe" dxfId="29"/>
      <tableStyleElement type="firstSubtotalColumn" dxfId="28"/>
      <tableStyleElement type="firstSubtotalRow" dxfId="27"/>
      <tableStyleElement type="secondSubtotalRow" dxfId="26"/>
      <tableStyleElement type="firstRowSubheading" dxfId="25"/>
      <tableStyleElement type="secondRowSubheading" dxfId="24"/>
      <tableStyleElement type="pageFieldLabels" dxfId="23"/>
      <tableStyleElement type="pageFieldValues" dxfId="22"/>
    </tableStyle>
    <tableStyle name="PivotStyleLight16 3" table="0" count="11" xr9:uid="{00000000-0011-0000-FFFF-FFFF01000000}">
      <tableStyleElement type="headerRow" dxfId="21"/>
      <tableStyleElement type="totalRow" dxfId="20"/>
      <tableStyleElement type="firstRowStripe" dxfId="19"/>
      <tableStyleElement type="firstColumnStripe" dxfId="18"/>
      <tableStyleElement type="firstSubtotalColumn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  <tableStyle name="PivotStyleLight16 4" table="0" count="11" xr9:uid="{00000000-0011-0000-FFFF-FFFF02000000}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28815</xdr:colOff>
      <xdr:row>0</xdr:row>
      <xdr:rowOff>13607</xdr:rowOff>
    </xdr:from>
    <xdr:to>
      <xdr:col>1</xdr:col>
      <xdr:colOff>1559753</xdr:colOff>
      <xdr:row>0</xdr:row>
      <xdr:rowOff>662411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58" y="13607"/>
          <a:ext cx="1530938" cy="6488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0</xdr:row>
      <xdr:rowOff>0</xdr:rowOff>
    </xdr:from>
    <xdr:to>
      <xdr:col>0</xdr:col>
      <xdr:colOff>1990725</xdr:colOff>
      <xdr:row>0</xdr:row>
      <xdr:rowOff>706924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0"/>
          <a:ext cx="1695450" cy="706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0</xdr:rowOff>
    </xdr:from>
    <xdr:to>
      <xdr:col>1</xdr:col>
      <xdr:colOff>571500</xdr:colOff>
      <xdr:row>0</xdr:row>
      <xdr:rowOff>911444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899E7A3E-F6C6-4B38-B8EE-98396074E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0"/>
          <a:ext cx="1485900" cy="9114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180975</xdr:colOff>
      <xdr:row>1</xdr:row>
      <xdr:rowOff>2074</xdr:rowOff>
    </xdr:to>
    <xdr:pic>
      <xdr:nvPicPr>
        <xdr:cNvPr id="4" name="1 Imagen">
          <a:extLst>
            <a:ext uri="{FF2B5EF4-FFF2-40B4-BE49-F238E27FC236}">
              <a16:creationId xmlns:a16="http://schemas.microsoft.com/office/drawing/2014/main" id="{AB18B80A-57C3-4954-97AF-A2A803A45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1895475" cy="706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0</xdr:rowOff>
    </xdr:from>
    <xdr:to>
      <xdr:col>1</xdr:col>
      <xdr:colOff>8218</xdr:colOff>
      <xdr:row>0</xdr:row>
      <xdr:rowOff>548539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1155700" cy="54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0</xdr:rowOff>
    </xdr:from>
    <xdr:to>
      <xdr:col>1</xdr:col>
      <xdr:colOff>970243</xdr:colOff>
      <xdr:row>0</xdr:row>
      <xdr:rowOff>653314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E66DE77-439B-4767-880A-323A8BDAA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1160743" cy="54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676276</xdr:colOff>
      <xdr:row>0</xdr:row>
      <xdr:rowOff>19050</xdr:rowOff>
    </xdr:from>
    <xdr:to>
      <xdr:col>1</xdr:col>
      <xdr:colOff>485776</xdr:colOff>
      <xdr:row>0</xdr:row>
      <xdr:rowOff>674146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4AF1E06C-B815-4BEA-9A6A-473C96055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6" y="19050"/>
          <a:ext cx="933450" cy="655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428865</xdr:colOff>
      <xdr:row>0</xdr:row>
      <xdr:rowOff>0</xdr:rowOff>
    </xdr:from>
    <xdr:to>
      <xdr:col>1</xdr:col>
      <xdr:colOff>780828</xdr:colOff>
      <xdr:row>0</xdr:row>
      <xdr:rowOff>624568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865" y="0"/>
          <a:ext cx="1113963" cy="624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0</xdr:rowOff>
    </xdr:from>
    <xdr:to>
      <xdr:col>2</xdr:col>
      <xdr:colOff>9525</xdr:colOff>
      <xdr:row>0</xdr:row>
      <xdr:rowOff>552810</xdr:rowOff>
    </xdr:to>
    <xdr:pic>
      <xdr:nvPicPr>
        <xdr:cNvPr id="4" name="1 Imagen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0"/>
          <a:ext cx="1304925" cy="552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371476</xdr:colOff>
      <xdr:row>0</xdr:row>
      <xdr:rowOff>0</xdr:rowOff>
    </xdr:from>
    <xdr:ext cx="1596368" cy="676275"/>
    <xdr:pic>
      <xdr:nvPicPr>
        <xdr:cNvPr id="4" name="1 Image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0"/>
          <a:ext cx="1596368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333376</xdr:colOff>
      <xdr:row>0</xdr:row>
      <xdr:rowOff>0</xdr:rowOff>
    </xdr:from>
    <xdr:to>
      <xdr:col>0</xdr:col>
      <xdr:colOff>2124076</xdr:colOff>
      <xdr:row>0</xdr:row>
      <xdr:rowOff>657585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1D476E2E-F998-4834-B68B-154F14FA75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6" y="0"/>
          <a:ext cx="1790700" cy="657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371476</xdr:colOff>
      <xdr:row>0</xdr:row>
      <xdr:rowOff>1</xdr:rowOff>
    </xdr:from>
    <xdr:ext cx="1495424" cy="633512"/>
    <xdr:pic>
      <xdr:nvPicPr>
        <xdr:cNvPr id="2" name="1 Imagen">
          <a:extLst>
            <a:ext uri="{FF2B5EF4-FFF2-40B4-BE49-F238E27FC236}">
              <a16:creationId xmlns:a16="http://schemas.microsoft.com/office/drawing/2014/main" id="{67DB53B3-18E9-4CB7-816F-9E4189E91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1"/>
          <a:ext cx="1495424" cy="63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371476</xdr:colOff>
      <xdr:row>0</xdr:row>
      <xdr:rowOff>1</xdr:rowOff>
    </xdr:from>
    <xdr:ext cx="1495424" cy="633512"/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1"/>
          <a:ext cx="1495424" cy="633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371476</xdr:colOff>
      <xdr:row>0</xdr:row>
      <xdr:rowOff>0</xdr:rowOff>
    </xdr:from>
    <xdr:ext cx="1724024" cy="730355"/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0"/>
          <a:ext cx="1724024" cy="730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371476</xdr:colOff>
      <xdr:row>0</xdr:row>
      <xdr:rowOff>0</xdr:rowOff>
    </xdr:from>
    <xdr:ext cx="2047874" cy="730355"/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0"/>
          <a:ext cx="2047874" cy="730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zoomScale="70" zoomScaleNormal="70" workbookViewId="0">
      <selection activeCell="A2" sqref="A2:L2"/>
    </sheetView>
  </sheetViews>
  <sheetFormatPr baseColWidth="10" defaultRowHeight="28.5" customHeight="1" x14ac:dyDescent="0.25"/>
  <cols>
    <col min="1" max="1" width="9" bestFit="1" customWidth="1"/>
    <col min="2" max="2" width="25.140625" bestFit="1" customWidth="1"/>
    <col min="3" max="3" width="76.42578125" customWidth="1"/>
    <col min="4" max="4" width="39.7109375" bestFit="1" customWidth="1"/>
    <col min="5" max="5" width="11" style="1" bestFit="1" customWidth="1"/>
    <col min="6" max="6" width="13.85546875" bestFit="1" customWidth="1"/>
    <col min="7" max="7" width="16.85546875" bestFit="1" customWidth="1"/>
    <col min="8" max="9" width="20.7109375" bestFit="1" customWidth="1"/>
    <col min="10" max="10" width="33.42578125" bestFit="1" customWidth="1"/>
    <col min="11" max="11" width="20.28515625" customWidth="1"/>
    <col min="12" max="12" width="27.28515625" customWidth="1"/>
    <col min="13" max="13" width="18" customWidth="1"/>
  </cols>
  <sheetData>
    <row r="1" spans="1:12" ht="60.95" customHeight="1" x14ac:dyDescent="0.25"/>
    <row r="2" spans="1:12" ht="23.25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30" customHeight="1" x14ac:dyDescent="0.25">
      <c r="A3" s="106" t="s">
        <v>11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ht="23.25" x14ac:dyDescent="0.25">
      <c r="A4" s="105" t="s">
        <v>57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60" x14ac:dyDescent="0.25">
      <c r="A5" s="23" t="s">
        <v>0</v>
      </c>
      <c r="B5" s="23" t="s">
        <v>1</v>
      </c>
      <c r="C5" s="23" t="s">
        <v>2</v>
      </c>
      <c r="D5" s="23" t="s">
        <v>3</v>
      </c>
      <c r="E5" s="23" t="s">
        <v>7</v>
      </c>
      <c r="F5" s="22" t="s">
        <v>4</v>
      </c>
      <c r="G5" s="23" t="s">
        <v>23</v>
      </c>
      <c r="H5" s="12" t="s">
        <v>12</v>
      </c>
      <c r="I5" s="12" t="s">
        <v>13</v>
      </c>
      <c r="J5" s="12" t="s">
        <v>14</v>
      </c>
      <c r="K5" s="13" t="s">
        <v>15</v>
      </c>
      <c r="L5" s="13" t="s">
        <v>16</v>
      </c>
    </row>
    <row r="6" spans="1:12" ht="36" x14ac:dyDescent="0.25">
      <c r="A6" s="39" t="s">
        <v>6</v>
      </c>
      <c r="B6" s="108" t="s">
        <v>43</v>
      </c>
      <c r="C6" s="40" t="s">
        <v>155</v>
      </c>
      <c r="D6" s="41" t="s">
        <v>53</v>
      </c>
      <c r="E6" s="39">
        <v>325</v>
      </c>
      <c r="F6" s="43">
        <v>8</v>
      </c>
      <c r="G6" s="43">
        <f>F6*E6</f>
        <v>2600</v>
      </c>
      <c r="H6" s="24"/>
      <c r="I6" s="24"/>
      <c r="J6" s="25"/>
      <c r="K6" s="25">
        <f>E6*H6</f>
        <v>0</v>
      </c>
      <c r="L6" s="25">
        <f t="shared" ref="L6" si="0">E6*J6</f>
        <v>0</v>
      </c>
    </row>
    <row r="7" spans="1:12" ht="36" x14ac:dyDescent="0.25">
      <c r="A7" s="39" t="s">
        <v>6</v>
      </c>
      <c r="B7" s="109"/>
      <c r="C7" s="40" t="s">
        <v>156</v>
      </c>
      <c r="D7" s="40" t="s">
        <v>52</v>
      </c>
      <c r="E7" s="39">
        <v>50</v>
      </c>
      <c r="F7" s="43">
        <v>8</v>
      </c>
      <c r="G7" s="43">
        <f t="shared" ref="G7:G16" si="1">F7*E7</f>
        <v>400</v>
      </c>
      <c r="H7" s="24"/>
      <c r="I7" s="24"/>
      <c r="J7" s="25"/>
      <c r="K7" s="25">
        <f t="shared" ref="K7:K16" si="2">E7*H7</f>
        <v>0</v>
      </c>
      <c r="L7" s="25">
        <f t="shared" ref="L7:L16" si="3">E7*J7</f>
        <v>0</v>
      </c>
    </row>
    <row r="8" spans="1:12" ht="36" x14ac:dyDescent="0.25">
      <c r="A8" s="39" t="s">
        <v>6</v>
      </c>
      <c r="B8" s="40" t="s">
        <v>44</v>
      </c>
      <c r="C8" s="40" t="s">
        <v>157</v>
      </c>
      <c r="D8" s="41" t="s">
        <v>55</v>
      </c>
      <c r="E8" s="39">
        <v>149</v>
      </c>
      <c r="F8" s="43">
        <v>80</v>
      </c>
      <c r="G8" s="43">
        <f t="shared" si="1"/>
        <v>11920</v>
      </c>
      <c r="H8" s="24"/>
      <c r="I8" s="24"/>
      <c r="J8" s="25"/>
      <c r="K8" s="25">
        <f t="shared" si="2"/>
        <v>0</v>
      </c>
      <c r="L8" s="25">
        <f t="shared" si="3"/>
        <v>0</v>
      </c>
    </row>
    <row r="9" spans="1:12" ht="36" x14ac:dyDescent="0.25">
      <c r="A9" s="39" t="s">
        <v>6</v>
      </c>
      <c r="B9" s="42" t="s">
        <v>45</v>
      </c>
      <c r="C9" s="40" t="s">
        <v>158</v>
      </c>
      <c r="D9" s="41" t="s">
        <v>55</v>
      </c>
      <c r="E9" s="39">
        <v>16</v>
      </c>
      <c r="F9" s="43">
        <v>70</v>
      </c>
      <c r="G9" s="43">
        <f t="shared" si="1"/>
        <v>1120</v>
      </c>
      <c r="H9" s="24"/>
      <c r="I9" s="24"/>
      <c r="J9" s="25"/>
      <c r="K9" s="25">
        <f t="shared" si="2"/>
        <v>0</v>
      </c>
      <c r="L9" s="25">
        <f t="shared" si="3"/>
        <v>0</v>
      </c>
    </row>
    <row r="10" spans="1:12" ht="36" x14ac:dyDescent="0.25">
      <c r="A10" s="39" t="s">
        <v>6</v>
      </c>
      <c r="B10" s="42" t="s">
        <v>46</v>
      </c>
      <c r="C10" s="40" t="s">
        <v>159</v>
      </c>
      <c r="D10" s="41" t="s">
        <v>54</v>
      </c>
      <c r="E10" s="39">
        <v>6</v>
      </c>
      <c r="F10" s="43">
        <v>17.14</v>
      </c>
      <c r="G10" s="43">
        <f t="shared" si="1"/>
        <v>102.84</v>
      </c>
      <c r="H10" s="24"/>
      <c r="I10" s="24"/>
      <c r="J10" s="25"/>
      <c r="K10" s="25">
        <f t="shared" si="2"/>
        <v>0</v>
      </c>
      <c r="L10" s="25">
        <f t="shared" si="3"/>
        <v>0</v>
      </c>
    </row>
    <row r="11" spans="1:12" ht="54" x14ac:dyDescent="0.25">
      <c r="A11" s="39" t="s">
        <v>6</v>
      </c>
      <c r="B11" s="42" t="s">
        <v>56</v>
      </c>
      <c r="C11" s="40" t="s">
        <v>160</v>
      </c>
      <c r="D11" s="41" t="s">
        <v>55</v>
      </c>
      <c r="E11" s="39">
        <v>29</v>
      </c>
      <c r="F11" s="43">
        <v>125</v>
      </c>
      <c r="G11" s="43">
        <f t="shared" si="1"/>
        <v>3625</v>
      </c>
      <c r="H11" s="24"/>
      <c r="I11" s="24"/>
      <c r="J11" s="25"/>
      <c r="K11" s="25">
        <f t="shared" si="2"/>
        <v>0</v>
      </c>
      <c r="L11" s="25">
        <f t="shared" si="3"/>
        <v>0</v>
      </c>
    </row>
    <row r="12" spans="1:12" ht="54" x14ac:dyDescent="0.25">
      <c r="A12" s="39" t="s">
        <v>6</v>
      </c>
      <c r="B12" s="107" t="s">
        <v>47</v>
      </c>
      <c r="C12" s="40" t="s">
        <v>108</v>
      </c>
      <c r="D12" s="41" t="s">
        <v>165</v>
      </c>
      <c r="E12" s="39">
        <v>3</v>
      </c>
      <c r="F12" s="51">
        <v>475</v>
      </c>
      <c r="G12" s="43">
        <f t="shared" si="1"/>
        <v>1425</v>
      </c>
      <c r="H12" s="24"/>
      <c r="I12" s="24"/>
      <c r="J12" s="25"/>
      <c r="K12" s="25">
        <f t="shared" si="2"/>
        <v>0</v>
      </c>
      <c r="L12" s="25">
        <f t="shared" si="3"/>
        <v>0</v>
      </c>
    </row>
    <row r="13" spans="1:12" ht="54" x14ac:dyDescent="0.25">
      <c r="A13" s="41" t="s">
        <v>6</v>
      </c>
      <c r="B13" s="107"/>
      <c r="C13" s="40" t="s">
        <v>48</v>
      </c>
      <c r="D13" s="41" t="s">
        <v>164</v>
      </c>
      <c r="E13" s="41">
        <v>1</v>
      </c>
      <c r="F13" s="51">
        <v>445</v>
      </c>
      <c r="G13" s="43">
        <f t="shared" si="1"/>
        <v>445</v>
      </c>
      <c r="H13" s="24"/>
      <c r="I13" s="24"/>
      <c r="J13" s="25"/>
      <c r="K13" s="25">
        <f t="shared" si="2"/>
        <v>0</v>
      </c>
      <c r="L13" s="25">
        <f t="shared" si="3"/>
        <v>0</v>
      </c>
    </row>
    <row r="14" spans="1:12" ht="54" x14ac:dyDescent="0.25">
      <c r="A14" s="41" t="s">
        <v>6</v>
      </c>
      <c r="B14" s="107"/>
      <c r="C14" s="40" t="s">
        <v>49</v>
      </c>
      <c r="D14" s="40" t="s">
        <v>163</v>
      </c>
      <c r="E14" s="41">
        <v>2</v>
      </c>
      <c r="F14" s="51">
        <v>445</v>
      </c>
      <c r="G14" s="43">
        <f t="shared" si="1"/>
        <v>890</v>
      </c>
      <c r="H14" s="24"/>
      <c r="I14" s="24"/>
      <c r="J14" s="25"/>
      <c r="K14" s="25">
        <f t="shared" si="2"/>
        <v>0</v>
      </c>
      <c r="L14" s="25">
        <f t="shared" si="3"/>
        <v>0</v>
      </c>
    </row>
    <row r="15" spans="1:12" ht="54" x14ac:dyDescent="0.25">
      <c r="A15" s="41" t="s">
        <v>6</v>
      </c>
      <c r="B15" s="107"/>
      <c r="C15" s="40" t="s">
        <v>50</v>
      </c>
      <c r="D15" s="40" t="s">
        <v>162</v>
      </c>
      <c r="E15" s="41">
        <v>3</v>
      </c>
      <c r="F15" s="51">
        <v>445</v>
      </c>
      <c r="G15" s="43">
        <f t="shared" si="1"/>
        <v>1335</v>
      </c>
      <c r="H15" s="24"/>
      <c r="I15" s="24"/>
      <c r="J15" s="25"/>
      <c r="K15" s="25">
        <f t="shared" si="2"/>
        <v>0</v>
      </c>
      <c r="L15" s="25">
        <f t="shared" si="3"/>
        <v>0</v>
      </c>
    </row>
    <row r="16" spans="1:12" ht="54" x14ac:dyDescent="0.25">
      <c r="A16" s="41" t="s">
        <v>6</v>
      </c>
      <c r="B16" s="107"/>
      <c r="C16" s="40" t="s">
        <v>51</v>
      </c>
      <c r="D16" s="40" t="s">
        <v>161</v>
      </c>
      <c r="E16" s="41">
        <v>13</v>
      </c>
      <c r="F16" s="51">
        <v>445</v>
      </c>
      <c r="G16" s="43">
        <f t="shared" si="1"/>
        <v>5785</v>
      </c>
      <c r="H16" s="24"/>
      <c r="I16" s="24"/>
      <c r="J16" s="25"/>
      <c r="K16" s="25">
        <f t="shared" si="2"/>
        <v>0</v>
      </c>
      <c r="L16" s="25">
        <f t="shared" si="3"/>
        <v>0</v>
      </c>
    </row>
    <row r="17" spans="1:12" ht="18" x14ac:dyDescent="0.25">
      <c r="A17" s="44"/>
      <c r="B17" s="45"/>
      <c r="C17" s="46"/>
      <c r="D17" s="47"/>
      <c r="E17" s="47"/>
      <c r="F17" s="48"/>
      <c r="G17" s="49"/>
      <c r="H17" s="26"/>
      <c r="I17" s="26"/>
      <c r="J17" s="50"/>
      <c r="K17" s="50"/>
      <c r="L17" s="50"/>
    </row>
    <row r="18" spans="1:12" ht="45.75" thickBot="1" x14ac:dyDescent="0.3">
      <c r="A18" s="4"/>
      <c r="B18" s="4"/>
      <c r="C18" s="38"/>
      <c r="H18" s="26"/>
      <c r="I18" s="27"/>
      <c r="J18" s="13" t="s">
        <v>17</v>
      </c>
      <c r="K18" s="13" t="s">
        <v>18</v>
      </c>
      <c r="L18" s="13" t="s">
        <v>19</v>
      </c>
    </row>
    <row r="19" spans="1:12" ht="16.5" thickBot="1" x14ac:dyDescent="0.3">
      <c r="B19" s="4"/>
      <c r="C19" s="4"/>
      <c r="H19" s="103" t="s">
        <v>24</v>
      </c>
      <c r="I19" s="104"/>
      <c r="J19" s="28">
        <f>SUM(G6:G16)</f>
        <v>29647.84</v>
      </c>
      <c r="K19" s="28">
        <f>SUM(K6:K16)</f>
        <v>0</v>
      </c>
      <c r="L19" s="28">
        <f>SUM(L6:L16)</f>
        <v>0</v>
      </c>
    </row>
    <row r="20" spans="1:12" ht="16.5" thickBot="1" x14ac:dyDescent="0.3">
      <c r="A20" s="4"/>
      <c r="B20" s="4"/>
      <c r="H20" s="103" t="s">
        <v>20</v>
      </c>
      <c r="I20" s="104"/>
      <c r="J20" s="29">
        <f>SUM(K19-J19)</f>
        <v>-29647.84</v>
      </c>
      <c r="K20" s="30"/>
      <c r="L20" s="26"/>
    </row>
    <row r="21" spans="1:12" ht="28.5" customHeight="1" x14ac:dyDescent="0.25">
      <c r="A21" s="4"/>
      <c r="B21" s="4"/>
      <c r="C21" s="38"/>
      <c r="H21" s="27"/>
      <c r="I21" s="27"/>
      <c r="J21" s="27"/>
      <c r="K21" s="31"/>
      <c r="L21" s="26"/>
    </row>
    <row r="22" spans="1:12" ht="60.75" thickBot="1" x14ac:dyDescent="0.3">
      <c r="A22" s="4"/>
      <c r="B22" s="4"/>
      <c r="C22" s="38"/>
      <c r="H22" s="26"/>
      <c r="I22" s="26"/>
      <c r="J22" s="13" t="s">
        <v>30</v>
      </c>
      <c r="K22" s="13" t="s">
        <v>29</v>
      </c>
      <c r="L22" s="13" t="s">
        <v>28</v>
      </c>
    </row>
    <row r="23" spans="1:12" ht="16.5" thickBot="1" x14ac:dyDescent="0.3">
      <c r="A23" s="4"/>
      <c r="B23" s="4"/>
      <c r="C23" s="38"/>
      <c r="H23" s="103" t="s">
        <v>25</v>
      </c>
      <c r="I23" s="104"/>
      <c r="J23" s="28">
        <f>J19*4</f>
        <v>118591.36</v>
      </c>
      <c r="K23" s="25">
        <f>K19*4</f>
        <v>0</v>
      </c>
      <c r="L23" s="25">
        <f>L19*4</f>
        <v>0</v>
      </c>
    </row>
    <row r="24" spans="1:12" ht="16.5" thickBot="1" x14ac:dyDescent="0.3">
      <c r="A24" s="4"/>
      <c r="B24" s="4"/>
      <c r="H24" s="103" t="s">
        <v>20</v>
      </c>
      <c r="I24" s="104"/>
      <c r="J24" s="29">
        <f>J20*4</f>
        <v>-118591.36</v>
      </c>
      <c r="K24" s="27"/>
      <c r="L24" s="26"/>
    </row>
  </sheetData>
  <mergeCells count="9">
    <mergeCell ref="H20:I20"/>
    <mergeCell ref="H23:I23"/>
    <mergeCell ref="H24:I24"/>
    <mergeCell ref="A2:L2"/>
    <mergeCell ref="A3:L3"/>
    <mergeCell ref="A4:L4"/>
    <mergeCell ref="H19:I19"/>
    <mergeCell ref="B12:B16"/>
    <mergeCell ref="B6:B7"/>
  </mergeCells>
  <pageMargins left="0.23622047244094491" right="0.18" top="0.74803149606299213" bottom="0.74803149606299213" header="0.31496062992125984" footer="0.31496062992125984"/>
  <pageSetup paperSize="9" scale="46" orientation="landscape" r:id="rId1"/>
  <headerFooter>
    <oddHeader>&amp;C&amp;"-,Negrita"&amp;14&amp;UANNEX ECONÓMIC &amp;R&amp;D</oddHeader>
    <oddFooter>&amp;LNom de qui signa:
Data:
Signatura i segell de la empresa licitadora:&amp;R&amp;P/&amp;N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33"/>
  <sheetViews>
    <sheetView zoomScale="85" zoomScaleNormal="85" zoomScalePageLayoutView="58" workbookViewId="0">
      <selection activeCell="A2" sqref="A2:K2"/>
    </sheetView>
  </sheetViews>
  <sheetFormatPr baseColWidth="10" defaultRowHeight="14.25" x14ac:dyDescent="0.2"/>
  <cols>
    <col min="1" max="1" width="39.42578125" style="75" customWidth="1"/>
    <col min="2" max="2" width="106" style="75" customWidth="1"/>
    <col min="3" max="3" width="27" style="75" customWidth="1"/>
    <col min="4" max="4" width="15.28515625" style="76" customWidth="1"/>
    <col min="5" max="5" width="20.5703125" style="75" customWidth="1"/>
    <col min="6" max="6" width="20" style="75" bestFit="1" customWidth="1"/>
    <col min="7" max="7" width="20.140625" style="75" customWidth="1"/>
    <col min="8" max="8" width="17.5703125" style="75" customWidth="1"/>
    <col min="9" max="9" width="19.5703125" style="75" customWidth="1"/>
    <col min="10" max="10" width="22.28515625" style="75" customWidth="1"/>
    <col min="11" max="11" width="21.85546875" style="75" customWidth="1"/>
    <col min="12" max="16384" width="11.42578125" style="75"/>
  </cols>
  <sheetData>
    <row r="1" spans="1:11" ht="57" customHeight="1" x14ac:dyDescent="0.2"/>
    <row r="2" spans="1:11" ht="53.25" customHeight="1" x14ac:dyDescent="0.2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27.75" customHeight="1" x14ac:dyDescent="0.2">
      <c r="A3" s="128" t="s">
        <v>33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ht="23.25" customHeight="1" x14ac:dyDescent="0.2">
      <c r="A4" s="105" t="s">
        <v>119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90" x14ac:dyDescent="0.2">
      <c r="A5" s="78" t="s">
        <v>0</v>
      </c>
      <c r="B5" s="78" t="s">
        <v>2</v>
      </c>
      <c r="C5" s="78" t="s">
        <v>3</v>
      </c>
      <c r="D5" s="78" t="s">
        <v>7</v>
      </c>
      <c r="E5" s="79" t="s">
        <v>4</v>
      </c>
      <c r="F5" s="78" t="s">
        <v>23</v>
      </c>
      <c r="G5" s="80" t="s">
        <v>12</v>
      </c>
      <c r="H5" s="80" t="s">
        <v>13</v>
      </c>
      <c r="I5" s="12" t="s">
        <v>14</v>
      </c>
      <c r="J5" s="13" t="s">
        <v>15</v>
      </c>
      <c r="K5" s="13" t="s">
        <v>16</v>
      </c>
    </row>
    <row r="6" spans="1:11" ht="36" customHeight="1" x14ac:dyDescent="0.2">
      <c r="A6" s="129" t="s">
        <v>119</v>
      </c>
      <c r="B6" s="91" t="s">
        <v>117</v>
      </c>
      <c r="C6" s="52" t="s">
        <v>210</v>
      </c>
      <c r="D6" s="92">
        <v>10</v>
      </c>
      <c r="E6" s="93">
        <v>12</v>
      </c>
      <c r="F6" s="94">
        <f t="shared" ref="F6:F11" si="0">E6*D6</f>
        <v>120</v>
      </c>
      <c r="G6" s="95"/>
      <c r="H6" s="95"/>
      <c r="I6" s="14"/>
      <c r="J6" s="14">
        <f t="shared" ref="J6:J11" si="1">D6*G6</f>
        <v>0</v>
      </c>
      <c r="K6" s="14">
        <f t="shared" ref="K6:K11" si="2">D6*I6</f>
        <v>0</v>
      </c>
    </row>
    <row r="7" spans="1:11" ht="28.5" x14ac:dyDescent="0.2">
      <c r="A7" s="129"/>
      <c r="B7" s="91" t="s">
        <v>118</v>
      </c>
      <c r="C7" s="92" t="s">
        <v>208</v>
      </c>
      <c r="D7" s="92">
        <v>4</v>
      </c>
      <c r="E7" s="93">
        <v>115</v>
      </c>
      <c r="F7" s="94">
        <f t="shared" si="0"/>
        <v>460</v>
      </c>
      <c r="G7" s="95"/>
      <c r="H7" s="95"/>
      <c r="I7" s="14"/>
      <c r="J7" s="14">
        <f t="shared" si="1"/>
        <v>0</v>
      </c>
      <c r="K7" s="14">
        <f t="shared" si="2"/>
        <v>0</v>
      </c>
    </row>
    <row r="8" spans="1:11" ht="42.75" x14ac:dyDescent="0.2">
      <c r="A8" s="129"/>
      <c r="B8" s="91" t="s">
        <v>120</v>
      </c>
      <c r="C8" s="52" t="s">
        <v>207</v>
      </c>
      <c r="D8" s="92">
        <v>15</v>
      </c>
      <c r="E8" s="93">
        <v>128</v>
      </c>
      <c r="F8" s="94">
        <f t="shared" si="0"/>
        <v>1920</v>
      </c>
      <c r="G8" s="95"/>
      <c r="H8" s="95"/>
      <c r="I8" s="14"/>
      <c r="J8" s="14">
        <f t="shared" si="1"/>
        <v>0</v>
      </c>
      <c r="K8" s="14">
        <f t="shared" si="2"/>
        <v>0</v>
      </c>
    </row>
    <row r="9" spans="1:11" ht="18" customHeight="1" x14ac:dyDescent="0.2">
      <c r="A9" s="129"/>
      <c r="B9" s="101" t="s">
        <v>204</v>
      </c>
      <c r="C9" s="92">
        <v>17152</v>
      </c>
      <c r="D9" s="92">
        <v>1</v>
      </c>
      <c r="E9" s="93">
        <v>2050</v>
      </c>
      <c r="F9" s="94">
        <f t="shared" si="0"/>
        <v>2050</v>
      </c>
      <c r="G9" s="95"/>
      <c r="H9" s="95"/>
      <c r="I9" s="14"/>
      <c r="J9" s="14">
        <f t="shared" si="1"/>
        <v>0</v>
      </c>
      <c r="K9" s="14">
        <f t="shared" si="2"/>
        <v>0</v>
      </c>
    </row>
    <row r="10" spans="1:11" ht="15" x14ac:dyDescent="0.2">
      <c r="A10" s="129"/>
      <c r="B10" s="101" t="s">
        <v>205</v>
      </c>
      <c r="C10" s="92">
        <v>2305</v>
      </c>
      <c r="D10" s="92">
        <v>1</v>
      </c>
      <c r="E10" s="93">
        <v>2150</v>
      </c>
      <c r="F10" s="94">
        <f t="shared" si="0"/>
        <v>2150</v>
      </c>
      <c r="G10" s="95"/>
      <c r="H10" s="95"/>
      <c r="I10" s="14"/>
      <c r="J10" s="14">
        <f t="shared" si="1"/>
        <v>0</v>
      </c>
      <c r="K10" s="14">
        <f t="shared" si="2"/>
        <v>0</v>
      </c>
    </row>
    <row r="11" spans="1:11" ht="15" x14ac:dyDescent="0.2">
      <c r="A11" s="130"/>
      <c r="B11" s="91" t="s">
        <v>206</v>
      </c>
      <c r="C11" s="92" t="s">
        <v>209</v>
      </c>
      <c r="D11" s="92">
        <v>1</v>
      </c>
      <c r="E11" s="93">
        <v>2550</v>
      </c>
      <c r="F11" s="94">
        <f t="shared" si="0"/>
        <v>2550</v>
      </c>
      <c r="G11" s="95"/>
      <c r="H11" s="95"/>
      <c r="I11" s="14"/>
      <c r="J11" s="14">
        <f t="shared" si="1"/>
        <v>0</v>
      </c>
      <c r="K11" s="14">
        <f t="shared" si="2"/>
        <v>0</v>
      </c>
    </row>
    <row r="12" spans="1:11" ht="18" x14ac:dyDescent="0.25">
      <c r="A12" s="62"/>
      <c r="B12" s="62"/>
      <c r="C12" s="62"/>
      <c r="D12" s="81"/>
      <c r="E12" s="62"/>
      <c r="F12" s="62"/>
      <c r="G12" s="62"/>
      <c r="H12" s="62"/>
    </row>
    <row r="13" spans="1:11" ht="81.75" thickBot="1" x14ac:dyDescent="0.35">
      <c r="A13" s="77"/>
      <c r="D13" s="102"/>
      <c r="E13" s="62"/>
      <c r="F13" s="62"/>
      <c r="G13" s="82"/>
      <c r="H13" s="83"/>
      <c r="I13" s="84" t="s">
        <v>17</v>
      </c>
      <c r="J13" s="84" t="s">
        <v>18</v>
      </c>
      <c r="K13" s="84" t="s">
        <v>19</v>
      </c>
    </row>
    <row r="14" spans="1:11" ht="23.25" customHeight="1" thickBot="1" x14ac:dyDescent="0.25">
      <c r="G14" s="126" t="s">
        <v>71</v>
      </c>
      <c r="H14" s="127"/>
      <c r="I14" s="85">
        <f>SUM(F6:F11)</f>
        <v>9250</v>
      </c>
      <c r="J14" s="86">
        <f>SUM(J6:J11)</f>
        <v>0</v>
      </c>
      <c r="K14" s="86">
        <f>SUM(K6:K11)</f>
        <v>0</v>
      </c>
    </row>
    <row r="15" spans="1:11" ht="21" thickBot="1" x14ac:dyDescent="0.35">
      <c r="D15" s="102"/>
      <c r="G15" s="126" t="s">
        <v>20</v>
      </c>
      <c r="H15" s="127"/>
      <c r="I15" s="87">
        <f>SUM(J14-I14)</f>
        <v>-9250</v>
      </c>
      <c r="J15" s="88"/>
      <c r="K15" s="82"/>
    </row>
    <row r="16" spans="1:11" ht="20.25" x14ac:dyDescent="0.3">
      <c r="G16" s="83"/>
      <c r="H16" s="83"/>
      <c r="I16" s="83"/>
      <c r="J16" s="89"/>
      <c r="K16" s="82"/>
    </row>
    <row r="17" spans="4:11" ht="38.25" customHeight="1" thickBot="1" x14ac:dyDescent="0.35">
      <c r="G17" s="82"/>
      <c r="H17" s="82"/>
      <c r="I17" s="84" t="s">
        <v>30</v>
      </c>
      <c r="J17" s="84" t="s">
        <v>29</v>
      </c>
      <c r="K17" s="84" t="s">
        <v>28</v>
      </c>
    </row>
    <row r="18" spans="4:11" ht="15" customHeight="1" thickBot="1" x14ac:dyDescent="0.25">
      <c r="G18" s="126" t="s">
        <v>72</v>
      </c>
      <c r="H18" s="127"/>
      <c r="I18" s="85">
        <f>I14*4</f>
        <v>37000</v>
      </c>
      <c r="J18" s="90">
        <f>J14*4</f>
        <v>0</v>
      </c>
      <c r="K18" s="90">
        <f>K14*4</f>
        <v>0</v>
      </c>
    </row>
    <row r="19" spans="4:11" ht="15" customHeight="1" thickBot="1" x14ac:dyDescent="0.35">
      <c r="G19" s="126" t="s">
        <v>20</v>
      </c>
      <c r="H19" s="127"/>
      <c r="I19" s="87">
        <f>I15*4</f>
        <v>-37000</v>
      </c>
      <c r="J19" s="83"/>
      <c r="K19" s="82"/>
    </row>
    <row r="20" spans="4:11" ht="15" customHeight="1" x14ac:dyDescent="0.2"/>
    <row r="22" spans="4:11" x14ac:dyDescent="0.2">
      <c r="D22" s="102"/>
    </row>
    <row r="24" spans="4:11" x14ac:dyDescent="0.2">
      <c r="D24" s="102"/>
    </row>
    <row r="26" spans="4:11" x14ac:dyDescent="0.2">
      <c r="D26" s="102"/>
    </row>
    <row r="29" spans="4:11" x14ac:dyDescent="0.2">
      <c r="D29" s="102"/>
    </row>
    <row r="31" spans="4:11" x14ac:dyDescent="0.2">
      <c r="D31" s="102"/>
    </row>
    <row r="33" spans="4:4" x14ac:dyDescent="0.2">
      <c r="D33" s="102"/>
    </row>
  </sheetData>
  <mergeCells count="8">
    <mergeCell ref="G18:H18"/>
    <mergeCell ref="G19:H19"/>
    <mergeCell ref="A4:K4"/>
    <mergeCell ref="A2:K2"/>
    <mergeCell ref="A3:K3"/>
    <mergeCell ref="G14:H14"/>
    <mergeCell ref="G15:H15"/>
    <mergeCell ref="A6:A11"/>
  </mergeCells>
  <pageMargins left="0.25" right="0.18" top="0.34" bottom="0.42" header="0.17" footer="0.17"/>
  <pageSetup paperSize="9" scale="44" fitToHeight="0" orientation="landscape" r:id="rId1"/>
  <headerFooter>
    <oddHeader>&amp;C&amp;"-,Negrita"&amp;UANNEX ECONÓMIC &amp;R&amp;D</oddHeader>
    <oddFooter>&amp;LNom de qui signa:
Data:
Signatura i segell de la empresa licitadora:&amp;R&amp;P/&amp;N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A43CC-48E2-48B5-8CEF-B4B6C98DDBBE}">
  <sheetPr>
    <pageSetUpPr fitToPage="1"/>
  </sheetPr>
  <dimension ref="A1:K15"/>
  <sheetViews>
    <sheetView workbookViewId="0">
      <selection activeCell="A2" sqref="A2:K2"/>
    </sheetView>
  </sheetViews>
  <sheetFormatPr baseColWidth="10" defaultRowHeight="15" x14ac:dyDescent="0.25"/>
  <cols>
    <col min="1" max="1" width="18.28515625" customWidth="1"/>
    <col min="2" max="2" width="40.7109375" customWidth="1"/>
    <col min="3" max="3" width="17.5703125" bestFit="1" customWidth="1"/>
    <col min="6" max="6" width="12.85546875" bestFit="1" customWidth="1"/>
    <col min="7" max="7" width="16.140625" customWidth="1"/>
    <col min="8" max="8" width="14.42578125" customWidth="1"/>
    <col min="9" max="9" width="16.7109375" customWidth="1"/>
    <col min="10" max="10" width="13.85546875" customWidth="1"/>
    <col min="11" max="11" width="15.7109375" customWidth="1"/>
  </cols>
  <sheetData>
    <row r="1" spans="1:11" ht="75" customHeight="1" x14ac:dyDescent="0.25"/>
    <row r="2" spans="1:11" ht="70.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5.75" x14ac:dyDescent="0.25">
      <c r="A3" s="131" t="s">
        <v>74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ht="23.25" x14ac:dyDescent="0.25">
      <c r="A4" s="105" t="s">
        <v>154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75" x14ac:dyDescent="0.25">
      <c r="A5" s="3" t="s">
        <v>0</v>
      </c>
      <c r="B5" s="3" t="s">
        <v>2</v>
      </c>
      <c r="C5" s="3" t="s">
        <v>3</v>
      </c>
      <c r="D5" s="3" t="s">
        <v>7</v>
      </c>
      <c r="E5" s="2" t="s">
        <v>4</v>
      </c>
      <c r="F5" s="3" t="s">
        <v>23</v>
      </c>
      <c r="G5" s="12" t="s">
        <v>12</v>
      </c>
      <c r="H5" s="12" t="s">
        <v>13</v>
      </c>
      <c r="I5" s="12" t="s">
        <v>14</v>
      </c>
      <c r="J5" s="13" t="s">
        <v>15</v>
      </c>
      <c r="K5" s="13" t="s">
        <v>16</v>
      </c>
    </row>
    <row r="6" spans="1:11" ht="60" x14ac:dyDescent="0.25">
      <c r="A6" s="6" t="s">
        <v>101</v>
      </c>
      <c r="B6" s="74" t="s">
        <v>186</v>
      </c>
      <c r="C6" s="35" t="s">
        <v>104</v>
      </c>
      <c r="D6" s="5">
        <v>6</v>
      </c>
      <c r="E6" s="7">
        <v>795</v>
      </c>
      <c r="F6" s="21">
        <f>E6*D6</f>
        <v>4770</v>
      </c>
      <c r="G6" s="10"/>
      <c r="H6" s="10"/>
      <c r="I6" s="14"/>
      <c r="J6" s="14">
        <f>D6*G6</f>
        <v>0</v>
      </c>
      <c r="K6" s="14">
        <f>D6*I6</f>
        <v>0</v>
      </c>
    </row>
    <row r="7" spans="1:11" ht="60" x14ac:dyDescent="0.25">
      <c r="A7" s="6" t="s">
        <v>101</v>
      </c>
      <c r="B7" s="74" t="s">
        <v>187</v>
      </c>
      <c r="C7" s="35" t="s">
        <v>105</v>
      </c>
      <c r="D7" s="5">
        <v>6</v>
      </c>
      <c r="E7" s="7">
        <v>336</v>
      </c>
      <c r="F7" s="21">
        <f>E7*D7</f>
        <v>2016</v>
      </c>
      <c r="G7" s="10"/>
      <c r="H7" s="10"/>
      <c r="I7" s="14"/>
      <c r="J7" s="14">
        <f>D7*G7</f>
        <v>0</v>
      </c>
      <c r="K7" s="14">
        <f>D7*I7</f>
        <v>0</v>
      </c>
    </row>
    <row r="8" spans="1:11" x14ac:dyDescent="0.25">
      <c r="D8" s="1"/>
    </row>
    <row r="9" spans="1:11" ht="60.75" thickBot="1" x14ac:dyDescent="0.3">
      <c r="D9" s="1"/>
      <c r="H9" s="15"/>
      <c r="I9" s="13" t="s">
        <v>17</v>
      </c>
      <c r="J9" s="13" t="s">
        <v>18</v>
      </c>
      <c r="K9" s="13" t="s">
        <v>19</v>
      </c>
    </row>
    <row r="10" spans="1:11" ht="15.75" thickBot="1" x14ac:dyDescent="0.3">
      <c r="D10" s="1"/>
      <c r="G10" s="111" t="s">
        <v>102</v>
      </c>
      <c r="H10" s="113"/>
      <c r="I10" s="16">
        <f>SUM(F6:F7)</f>
        <v>6786</v>
      </c>
      <c r="J10" s="17">
        <f>SUM(J6:J7)</f>
        <v>0</v>
      </c>
      <c r="K10" s="17">
        <f>SUM(K6:K7)</f>
        <v>0</v>
      </c>
    </row>
    <row r="11" spans="1:11" ht="15.75" thickBot="1" x14ac:dyDescent="0.3">
      <c r="D11" s="1"/>
      <c r="G11" s="111" t="s">
        <v>20</v>
      </c>
      <c r="H11" s="113"/>
      <c r="I11" s="18">
        <f>SUM(J10-I10)</f>
        <v>-6786</v>
      </c>
      <c r="J11" s="19"/>
    </row>
    <row r="12" spans="1:11" x14ac:dyDescent="0.25">
      <c r="D12" s="1"/>
      <c r="G12" s="15"/>
      <c r="H12" s="15"/>
      <c r="I12" s="15"/>
      <c r="J12" s="20"/>
    </row>
    <row r="13" spans="1:11" ht="105.75" customHeight="1" thickBot="1" x14ac:dyDescent="0.3">
      <c r="A13" s="4"/>
      <c r="D13" s="1"/>
      <c r="I13" s="13" t="s">
        <v>30</v>
      </c>
      <c r="J13" s="13" t="s">
        <v>29</v>
      </c>
      <c r="K13" s="13" t="s">
        <v>28</v>
      </c>
    </row>
    <row r="14" spans="1:11" ht="16.5" thickBot="1" x14ac:dyDescent="0.3">
      <c r="A14" s="4"/>
      <c r="D14" s="1"/>
      <c r="G14" s="111" t="s">
        <v>103</v>
      </c>
      <c r="H14" s="113"/>
      <c r="I14" s="16">
        <f>I10*4</f>
        <v>27144</v>
      </c>
      <c r="J14" s="14">
        <f>J10*4</f>
        <v>0</v>
      </c>
      <c r="K14" s="14">
        <f>K10*4</f>
        <v>0</v>
      </c>
    </row>
    <row r="15" spans="1:11" ht="16.5" thickBot="1" x14ac:dyDescent="0.3">
      <c r="A15" s="4"/>
      <c r="D15" s="1"/>
      <c r="G15" s="111" t="s">
        <v>20</v>
      </c>
      <c r="H15" s="113"/>
      <c r="I15" s="18">
        <f>I11*4</f>
        <v>-27144</v>
      </c>
      <c r="J15" s="15"/>
    </row>
  </sheetData>
  <mergeCells count="7">
    <mergeCell ref="G15:H15"/>
    <mergeCell ref="A2:K2"/>
    <mergeCell ref="A3:K3"/>
    <mergeCell ref="A4:K4"/>
    <mergeCell ref="G10:H10"/>
    <mergeCell ref="G11:H11"/>
    <mergeCell ref="G14:H14"/>
  </mergeCells>
  <pageMargins left="0.19685039370078741" right="0.19685039370078741" top="0.34" bottom="0.74803149606299213" header="0.15748031496062992" footer="0.15748031496062992"/>
  <pageSetup paperSize="9" scale="76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18"/>
  <sheetViews>
    <sheetView workbookViewId="0">
      <selection activeCell="A2" sqref="A2:L2"/>
    </sheetView>
  </sheetViews>
  <sheetFormatPr baseColWidth="10" defaultRowHeight="15" x14ac:dyDescent="0.25"/>
  <cols>
    <col min="1" max="1" width="10.42578125" bestFit="1" customWidth="1"/>
    <col min="2" max="2" width="25.7109375" customWidth="1"/>
    <col min="3" max="3" width="58.5703125" customWidth="1"/>
    <col min="4" max="4" width="14.42578125" bestFit="1" customWidth="1"/>
    <col min="6" max="6" width="11.28515625" bestFit="1" customWidth="1"/>
    <col min="7" max="7" width="18.42578125" customWidth="1"/>
    <col min="8" max="8" width="17.42578125" bestFit="1" customWidth="1"/>
    <col min="9" max="9" width="17.28515625" customWidth="1"/>
    <col min="10" max="10" width="17.140625" customWidth="1"/>
    <col min="11" max="11" width="15.140625" customWidth="1"/>
    <col min="12" max="12" width="16.42578125" customWidth="1"/>
  </cols>
  <sheetData>
    <row r="1" spans="1:12" ht="55.5" customHeight="1" x14ac:dyDescent="0.25"/>
    <row r="2" spans="1:12" ht="43.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8.75" x14ac:dyDescent="0.25">
      <c r="A3" s="114" t="s">
        <v>33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ht="23.25" x14ac:dyDescent="0.25">
      <c r="A4" s="133" t="s">
        <v>86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2" ht="75" x14ac:dyDescent="0.25">
      <c r="A5" s="2" t="s">
        <v>0</v>
      </c>
      <c r="B5" s="2" t="s">
        <v>1</v>
      </c>
      <c r="C5" s="2" t="s">
        <v>2</v>
      </c>
      <c r="D5" s="3" t="s">
        <v>3</v>
      </c>
      <c r="E5" s="3" t="s">
        <v>7</v>
      </c>
      <c r="F5" s="2" t="s">
        <v>4</v>
      </c>
      <c r="G5" s="3" t="s">
        <v>23</v>
      </c>
      <c r="H5" s="12" t="s">
        <v>12</v>
      </c>
      <c r="I5" s="12" t="s">
        <v>13</v>
      </c>
      <c r="J5" s="12" t="s">
        <v>14</v>
      </c>
      <c r="K5" s="13" t="s">
        <v>15</v>
      </c>
      <c r="L5" s="13" t="s">
        <v>16</v>
      </c>
    </row>
    <row r="6" spans="1:12" ht="30" x14ac:dyDescent="0.25">
      <c r="A6" s="73" t="s">
        <v>89</v>
      </c>
      <c r="B6" s="134" t="s">
        <v>90</v>
      </c>
      <c r="C6" s="60" t="s">
        <v>192</v>
      </c>
      <c r="D6" s="35" t="s">
        <v>193</v>
      </c>
      <c r="E6" s="5">
        <v>37</v>
      </c>
      <c r="F6" s="7">
        <v>10</v>
      </c>
      <c r="G6" s="21">
        <f t="shared" ref="G6:G8" si="0">F6*E6</f>
        <v>370</v>
      </c>
      <c r="H6" s="10"/>
      <c r="I6" s="10"/>
      <c r="J6" s="14"/>
      <c r="K6" s="14">
        <f t="shared" ref="K6:K8" si="1">E6*H6</f>
        <v>0</v>
      </c>
      <c r="L6" s="14">
        <f t="shared" ref="L6:L8" si="2">E6*J6</f>
        <v>0</v>
      </c>
    </row>
    <row r="7" spans="1:12" ht="60" customHeight="1" x14ac:dyDescent="0.25">
      <c r="A7" s="73" t="s">
        <v>89</v>
      </c>
      <c r="B7" s="134"/>
      <c r="C7" s="60" t="s">
        <v>191</v>
      </c>
      <c r="D7" s="37">
        <v>9445</v>
      </c>
      <c r="E7" s="5">
        <v>9</v>
      </c>
      <c r="F7" s="7">
        <v>11.5</v>
      </c>
      <c r="G7" s="21">
        <f t="shared" si="0"/>
        <v>103.5</v>
      </c>
      <c r="H7" s="10"/>
      <c r="I7" s="10"/>
      <c r="J7" s="14"/>
      <c r="K7" s="14">
        <f t="shared" si="1"/>
        <v>0</v>
      </c>
      <c r="L7" s="14">
        <f t="shared" si="2"/>
        <v>0</v>
      </c>
    </row>
    <row r="8" spans="1:12" ht="60" customHeight="1" x14ac:dyDescent="0.25">
      <c r="A8" s="73" t="s">
        <v>89</v>
      </c>
      <c r="B8" s="134" t="s">
        <v>91</v>
      </c>
      <c r="C8" s="60" t="s">
        <v>190</v>
      </c>
      <c r="D8" s="36" t="s">
        <v>9</v>
      </c>
      <c r="E8" s="5">
        <v>96</v>
      </c>
      <c r="F8" s="7">
        <v>80</v>
      </c>
      <c r="G8" s="21">
        <f t="shared" si="0"/>
        <v>7680</v>
      </c>
      <c r="H8" s="10"/>
      <c r="I8" s="10"/>
      <c r="J8" s="14"/>
      <c r="K8" s="14">
        <f t="shared" si="1"/>
        <v>0</v>
      </c>
      <c r="L8" s="14">
        <f t="shared" si="2"/>
        <v>0</v>
      </c>
    </row>
    <row r="9" spans="1:12" ht="60" customHeight="1" x14ac:dyDescent="0.25">
      <c r="A9" s="73" t="s">
        <v>89</v>
      </c>
      <c r="B9" s="134"/>
      <c r="C9" s="60" t="s">
        <v>189</v>
      </c>
      <c r="D9" s="36" t="s">
        <v>9</v>
      </c>
      <c r="E9" s="5">
        <v>38</v>
      </c>
      <c r="F9" s="7">
        <v>70</v>
      </c>
      <c r="G9" s="21">
        <f>F9*E9</f>
        <v>2660</v>
      </c>
      <c r="H9" s="10"/>
      <c r="I9" s="10"/>
      <c r="J9" s="14"/>
      <c r="K9" s="14">
        <f>E9*H9</f>
        <v>0</v>
      </c>
      <c r="L9" s="14">
        <f>E9*J9</f>
        <v>0</v>
      </c>
    </row>
    <row r="10" spans="1:12" ht="75" customHeight="1" x14ac:dyDescent="0.25">
      <c r="A10" s="73" t="s">
        <v>89</v>
      </c>
      <c r="B10" s="56" t="s">
        <v>42</v>
      </c>
      <c r="C10" s="60" t="s">
        <v>188</v>
      </c>
      <c r="D10" s="35" t="s">
        <v>194</v>
      </c>
      <c r="E10" s="5">
        <v>8</v>
      </c>
      <c r="F10" s="7">
        <v>650</v>
      </c>
      <c r="G10" s="21">
        <f>F10*E10</f>
        <v>5200</v>
      </c>
      <c r="H10" s="10"/>
      <c r="I10" s="10"/>
      <c r="J10" s="14"/>
      <c r="K10" s="14">
        <f>E10*H10</f>
        <v>0</v>
      </c>
      <c r="L10" s="14">
        <f>E10*J10</f>
        <v>0</v>
      </c>
    </row>
    <row r="11" spans="1:12" x14ac:dyDescent="0.25">
      <c r="C11" s="100"/>
      <c r="E11" s="1"/>
      <c r="H11" s="15"/>
      <c r="I11" s="15"/>
      <c r="J11" s="15"/>
      <c r="K11" s="19"/>
    </row>
    <row r="12" spans="1:12" ht="62.45" customHeight="1" thickBot="1" x14ac:dyDescent="0.3">
      <c r="C12" s="100"/>
      <c r="I12" s="15"/>
      <c r="J12" s="13" t="s">
        <v>17</v>
      </c>
      <c r="K12" s="13" t="s">
        <v>18</v>
      </c>
      <c r="L12" s="13" t="s">
        <v>19</v>
      </c>
    </row>
    <row r="13" spans="1:12" ht="15" customHeight="1" thickBot="1" x14ac:dyDescent="0.3">
      <c r="C13" s="100"/>
      <c r="G13" s="111" t="s">
        <v>87</v>
      </c>
      <c r="H13" s="112"/>
      <c r="I13" s="113"/>
      <c r="J13" s="16">
        <f>SUM(G6:G10)</f>
        <v>16013.5</v>
      </c>
      <c r="K13" s="16">
        <f>SUM(K6:K10)</f>
        <v>0</v>
      </c>
      <c r="L13" s="16">
        <f>SUM(L6:L10)</f>
        <v>0</v>
      </c>
    </row>
    <row r="14" spans="1:12" ht="15" customHeight="1" thickBot="1" x14ac:dyDescent="0.3">
      <c r="C14" s="100"/>
      <c r="G14" s="111" t="s">
        <v>20</v>
      </c>
      <c r="H14" s="112"/>
      <c r="I14" s="113"/>
      <c r="J14" s="18">
        <f>SUM(K13-J13)</f>
        <v>-16013.5</v>
      </c>
      <c r="K14" s="19"/>
    </row>
    <row r="15" spans="1:12" ht="15" customHeight="1" x14ac:dyDescent="0.25">
      <c r="C15" s="100"/>
      <c r="H15" s="15"/>
      <c r="I15" s="15"/>
      <c r="J15" s="15"/>
      <c r="K15" s="20"/>
    </row>
    <row r="16" spans="1:12" ht="75.75" thickBot="1" x14ac:dyDescent="0.3">
      <c r="J16" s="13" t="s">
        <v>30</v>
      </c>
      <c r="K16" s="13" t="s">
        <v>29</v>
      </c>
      <c r="L16" s="13" t="s">
        <v>28</v>
      </c>
    </row>
    <row r="17" spans="7:12" ht="15.75" thickBot="1" x14ac:dyDescent="0.3">
      <c r="G17" s="111" t="s">
        <v>88</v>
      </c>
      <c r="H17" s="112"/>
      <c r="I17" s="113"/>
      <c r="J17" s="16">
        <f>J13*4</f>
        <v>64054</v>
      </c>
      <c r="K17" s="16">
        <f>K13*4</f>
        <v>0</v>
      </c>
      <c r="L17" s="16">
        <f>L13*4</f>
        <v>0</v>
      </c>
    </row>
    <row r="18" spans="7:12" ht="15.75" thickBot="1" x14ac:dyDescent="0.3">
      <c r="G18" s="111" t="s">
        <v>20</v>
      </c>
      <c r="H18" s="112"/>
      <c r="I18" s="113"/>
      <c r="J18" s="18">
        <f>J14*4</f>
        <v>-64054</v>
      </c>
      <c r="K18" s="15"/>
    </row>
  </sheetData>
  <mergeCells count="9">
    <mergeCell ref="G13:I13"/>
    <mergeCell ref="G14:I14"/>
    <mergeCell ref="G17:I17"/>
    <mergeCell ref="G18:I18"/>
    <mergeCell ref="A2:L2"/>
    <mergeCell ref="A3:L3"/>
    <mergeCell ref="A4:L4"/>
    <mergeCell ref="B6:B7"/>
    <mergeCell ref="B8:B9"/>
  </mergeCells>
  <pageMargins left="0.19685039370078741" right="0.19685039370078741" top="0.35" bottom="0.59055118110236227" header="0.15748031496062992" footer="0.15748031496062992"/>
  <pageSetup paperSize="9" scale="62" orientation="landscape" r:id="rId1"/>
  <headerFooter>
    <oddHeader>&amp;C&amp;"-,Negrita"&amp;14&amp;UANNEX ECONÒMIC &amp;R&amp;D</oddHeader>
    <oddFooter>&amp;L&amp;"-,Negrita"Nom de qui signa:
Data:
Signatura i segell de la empresa licitadora:&amp;R&amp;P/&amp;N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14"/>
  <sheetViews>
    <sheetView zoomScale="85" zoomScaleNormal="85" workbookViewId="0">
      <selection activeCell="A2" sqref="A2:K2"/>
    </sheetView>
  </sheetViews>
  <sheetFormatPr baseColWidth="10" defaultRowHeight="15" x14ac:dyDescent="0.25"/>
  <cols>
    <col min="1" max="1" width="22.42578125" customWidth="1"/>
    <col min="2" max="2" width="27.42578125" customWidth="1"/>
    <col min="3" max="3" width="21.5703125" customWidth="1"/>
    <col min="7" max="7" width="10.85546875" bestFit="1" customWidth="1"/>
    <col min="8" max="8" width="14" customWidth="1"/>
    <col min="9" max="9" width="16.42578125" customWidth="1"/>
    <col min="10" max="10" width="13.140625" customWidth="1"/>
    <col min="11" max="11" width="14.85546875" customWidth="1"/>
  </cols>
  <sheetData>
    <row r="1" spans="1:11" ht="47.1" customHeight="1" x14ac:dyDescent="0.25"/>
    <row r="2" spans="1:11" ht="69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5.75" x14ac:dyDescent="0.25">
      <c r="A3" s="131" t="s">
        <v>74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ht="39.75" customHeight="1" x14ac:dyDescent="0.25">
      <c r="A4" s="105" t="s">
        <v>73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105" x14ac:dyDescent="0.25">
      <c r="A5" s="3" t="s">
        <v>0</v>
      </c>
      <c r="B5" s="3" t="s">
        <v>2</v>
      </c>
      <c r="C5" s="3" t="s">
        <v>3</v>
      </c>
      <c r="D5" s="3" t="s">
        <v>7</v>
      </c>
      <c r="E5" s="2" t="s">
        <v>4</v>
      </c>
      <c r="F5" s="3" t="s">
        <v>23</v>
      </c>
      <c r="G5" s="12" t="s">
        <v>12</v>
      </c>
      <c r="H5" s="12" t="s">
        <v>13</v>
      </c>
      <c r="I5" s="12" t="s">
        <v>14</v>
      </c>
      <c r="J5" s="13" t="s">
        <v>15</v>
      </c>
      <c r="K5" s="13" t="s">
        <v>16</v>
      </c>
    </row>
    <row r="6" spans="1:11" ht="57.75" x14ac:dyDescent="0.25">
      <c r="A6" s="52" t="s">
        <v>73</v>
      </c>
      <c r="B6" s="55" t="s">
        <v>211</v>
      </c>
      <c r="C6" s="35" t="s">
        <v>195</v>
      </c>
      <c r="D6" s="5">
        <v>10</v>
      </c>
      <c r="E6" s="7">
        <v>400</v>
      </c>
      <c r="F6" s="21">
        <f>E6*D6</f>
        <v>4000</v>
      </c>
      <c r="G6" s="10"/>
      <c r="H6" s="10"/>
      <c r="I6" s="14"/>
      <c r="J6" s="14">
        <f>D6*G6</f>
        <v>0</v>
      </c>
      <c r="K6" s="14">
        <f>D6*I6</f>
        <v>0</v>
      </c>
    </row>
    <row r="7" spans="1:11" x14ac:dyDescent="0.25">
      <c r="D7" s="1"/>
    </row>
    <row r="8" spans="1:11" ht="60.75" thickBot="1" x14ac:dyDescent="0.3">
      <c r="D8" s="1"/>
      <c r="H8" s="15"/>
      <c r="I8" s="13" t="s">
        <v>17</v>
      </c>
      <c r="J8" s="13" t="s">
        <v>18</v>
      </c>
      <c r="K8" s="13" t="s">
        <v>19</v>
      </c>
    </row>
    <row r="9" spans="1:11" ht="15.75" thickBot="1" x14ac:dyDescent="0.3">
      <c r="D9" s="1"/>
      <c r="G9" s="111" t="s">
        <v>75</v>
      </c>
      <c r="H9" s="113"/>
      <c r="I9" s="16">
        <f>SUM(F6:F6)</f>
        <v>4000</v>
      </c>
      <c r="J9" s="17">
        <f>SUM(J6:J6)</f>
        <v>0</v>
      </c>
      <c r="K9" s="17">
        <f>SUM(K6:K6)</f>
        <v>0</v>
      </c>
    </row>
    <row r="10" spans="1:11" ht="15.75" thickBot="1" x14ac:dyDescent="0.3">
      <c r="D10" s="1"/>
      <c r="G10" s="111" t="s">
        <v>20</v>
      </c>
      <c r="H10" s="113"/>
      <c r="I10" s="18">
        <f>SUM(J9-I9)</f>
        <v>-4000</v>
      </c>
      <c r="J10" s="19"/>
    </row>
    <row r="11" spans="1:11" x14ac:dyDescent="0.25">
      <c r="D11" s="1"/>
      <c r="G11" s="15"/>
      <c r="H11" s="15"/>
      <c r="I11" s="15"/>
      <c r="J11" s="20"/>
    </row>
    <row r="12" spans="1:11" ht="75.75" thickBot="1" x14ac:dyDescent="0.3">
      <c r="A12" s="4"/>
      <c r="D12" s="1"/>
      <c r="I12" s="13" t="s">
        <v>30</v>
      </c>
      <c r="J12" s="13" t="s">
        <v>29</v>
      </c>
      <c r="K12" s="13" t="s">
        <v>28</v>
      </c>
    </row>
    <row r="13" spans="1:11" ht="16.5" thickBot="1" x14ac:dyDescent="0.3">
      <c r="A13" s="4"/>
      <c r="D13" s="1"/>
      <c r="G13" s="111" t="s">
        <v>76</v>
      </c>
      <c r="H13" s="113"/>
      <c r="I13" s="16">
        <f>I9*4</f>
        <v>16000</v>
      </c>
      <c r="J13" s="14">
        <f>J9*4</f>
        <v>0</v>
      </c>
      <c r="K13" s="14">
        <f>K9*4</f>
        <v>0</v>
      </c>
    </row>
    <row r="14" spans="1:11" ht="16.5" thickBot="1" x14ac:dyDescent="0.3">
      <c r="A14" s="4"/>
      <c r="D14" s="1"/>
      <c r="G14" s="111" t="s">
        <v>20</v>
      </c>
      <c r="H14" s="113"/>
      <c r="I14" s="18">
        <f>I10*4</f>
        <v>-16000</v>
      </c>
      <c r="J14" s="15"/>
    </row>
  </sheetData>
  <mergeCells count="7">
    <mergeCell ref="A2:K2"/>
    <mergeCell ref="G9:H9"/>
    <mergeCell ref="G10:H10"/>
    <mergeCell ref="G13:H13"/>
    <mergeCell ref="G14:H14"/>
    <mergeCell ref="A4:K4"/>
    <mergeCell ref="A3:K3"/>
  </mergeCells>
  <pageMargins left="0.19685039370078741" right="0.19685039370078741" top="0.28000000000000003" bottom="0.74803149606299213" header="0.11811023622047245" footer="3.937007874015748E-2"/>
  <pageSetup paperSize="9" scale="82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7E7E-8612-4EBF-AEF2-475900A08D82}">
  <sheetPr>
    <pageSetUpPr fitToPage="1"/>
  </sheetPr>
  <dimension ref="A1:K15"/>
  <sheetViews>
    <sheetView workbookViewId="0">
      <selection activeCell="A2" sqref="A2:K2"/>
    </sheetView>
  </sheetViews>
  <sheetFormatPr baseColWidth="10" defaultRowHeight="15" x14ac:dyDescent="0.25"/>
  <cols>
    <col min="1" max="1" width="8" bestFit="1" customWidth="1"/>
    <col min="2" max="2" width="42.85546875" customWidth="1"/>
    <col min="3" max="3" width="21.5703125" customWidth="1"/>
    <col min="8" max="8" width="14.5703125" customWidth="1"/>
    <col min="9" max="9" width="12.5703125" bestFit="1" customWidth="1"/>
  </cols>
  <sheetData>
    <row r="1" spans="1:11" ht="55.5" customHeight="1" x14ac:dyDescent="0.25"/>
    <row r="2" spans="1:11" ht="63.7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5.75" x14ac:dyDescent="0.25">
      <c r="A3" s="131" t="s">
        <v>74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ht="35.450000000000003" customHeight="1" x14ac:dyDescent="0.25">
      <c r="A4" s="105" t="s">
        <v>106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90" x14ac:dyDescent="0.25">
      <c r="A5" s="3" t="s">
        <v>0</v>
      </c>
      <c r="B5" s="3" t="s">
        <v>2</v>
      </c>
      <c r="C5" s="3" t="s">
        <v>3</v>
      </c>
      <c r="D5" s="3" t="s">
        <v>7</v>
      </c>
      <c r="E5" s="2" t="s">
        <v>4</v>
      </c>
      <c r="F5" s="3" t="s">
        <v>23</v>
      </c>
      <c r="G5" s="12" t="s">
        <v>12</v>
      </c>
      <c r="H5" s="12" t="s">
        <v>13</v>
      </c>
      <c r="I5" s="12" t="s">
        <v>14</v>
      </c>
      <c r="J5" s="13" t="s">
        <v>15</v>
      </c>
      <c r="K5" s="13" t="s">
        <v>16</v>
      </c>
    </row>
    <row r="6" spans="1:11" ht="45" x14ac:dyDescent="0.25">
      <c r="A6" s="52" t="s">
        <v>107</v>
      </c>
      <c r="B6" s="74" t="s">
        <v>196</v>
      </c>
      <c r="C6" s="35" t="s">
        <v>94</v>
      </c>
      <c r="D6" s="5">
        <v>6</v>
      </c>
      <c r="E6" s="7">
        <v>400</v>
      </c>
      <c r="F6" s="21">
        <f>E6*D6</f>
        <v>2400</v>
      </c>
      <c r="G6" s="10"/>
      <c r="H6" s="10"/>
      <c r="I6" s="14"/>
      <c r="J6" s="14">
        <f>D6*G6</f>
        <v>0</v>
      </c>
      <c r="K6" s="14">
        <f>D6*I6</f>
        <v>0</v>
      </c>
    </row>
    <row r="7" spans="1:11" x14ac:dyDescent="0.25">
      <c r="A7" s="52" t="s">
        <v>107</v>
      </c>
      <c r="B7" s="74" t="s">
        <v>197</v>
      </c>
      <c r="C7" s="35" t="s">
        <v>95</v>
      </c>
      <c r="D7" s="5">
        <v>6</v>
      </c>
      <c r="E7" s="7">
        <v>180</v>
      </c>
      <c r="F7" s="21">
        <f>E7*D7</f>
        <v>1080</v>
      </c>
      <c r="G7" s="10"/>
      <c r="H7" s="10"/>
      <c r="I7" s="14"/>
      <c r="J7" s="14">
        <f>D7*G7</f>
        <v>0</v>
      </c>
      <c r="K7" s="14">
        <f>D7*I7</f>
        <v>0</v>
      </c>
    </row>
    <row r="8" spans="1:11" x14ac:dyDescent="0.25">
      <c r="D8" s="1"/>
    </row>
    <row r="9" spans="1:11" ht="75.75" thickBot="1" x14ac:dyDescent="0.3">
      <c r="D9" s="1"/>
      <c r="H9" s="15"/>
      <c r="I9" s="13" t="s">
        <v>17</v>
      </c>
      <c r="J9" s="13" t="s">
        <v>18</v>
      </c>
      <c r="K9" s="13" t="s">
        <v>19</v>
      </c>
    </row>
    <row r="10" spans="1:11" ht="15.75" thickBot="1" x14ac:dyDescent="0.3">
      <c r="D10" s="1"/>
      <c r="G10" s="111" t="s">
        <v>92</v>
      </c>
      <c r="H10" s="113"/>
      <c r="I10" s="16">
        <f>SUM(F6:F7)</f>
        <v>3480</v>
      </c>
      <c r="J10" s="17">
        <f>SUM(J6:J7)</f>
        <v>0</v>
      </c>
      <c r="K10" s="17">
        <f>SUM(K6:K7)</f>
        <v>0</v>
      </c>
    </row>
    <row r="11" spans="1:11" ht="15.75" thickBot="1" x14ac:dyDescent="0.3">
      <c r="D11" s="1"/>
      <c r="G11" s="111" t="s">
        <v>20</v>
      </c>
      <c r="H11" s="113"/>
      <c r="I11" s="18">
        <f>SUM(J10-I10)</f>
        <v>-3480</v>
      </c>
      <c r="J11" s="19"/>
    </row>
    <row r="12" spans="1:11" x14ac:dyDescent="0.25">
      <c r="D12" s="1"/>
      <c r="G12" s="15"/>
      <c r="H12" s="15"/>
      <c r="I12" s="15"/>
      <c r="J12" s="20"/>
    </row>
    <row r="13" spans="1:11" ht="105.75" thickBot="1" x14ac:dyDescent="0.3">
      <c r="A13" s="4"/>
      <c r="D13" s="1"/>
      <c r="I13" s="13" t="s">
        <v>30</v>
      </c>
      <c r="J13" s="13" t="s">
        <v>29</v>
      </c>
      <c r="K13" s="13" t="s">
        <v>28</v>
      </c>
    </row>
    <row r="14" spans="1:11" ht="16.5" thickBot="1" x14ac:dyDescent="0.3">
      <c r="A14" s="4"/>
      <c r="D14" s="1"/>
      <c r="G14" s="111" t="s">
        <v>93</v>
      </c>
      <c r="H14" s="113"/>
      <c r="I14" s="16">
        <f>I10*4</f>
        <v>13920</v>
      </c>
      <c r="J14" s="14">
        <f>J10*4</f>
        <v>0</v>
      </c>
      <c r="K14" s="14">
        <f>K10*4</f>
        <v>0</v>
      </c>
    </row>
    <row r="15" spans="1:11" ht="16.5" thickBot="1" x14ac:dyDescent="0.3">
      <c r="A15" s="4"/>
      <c r="D15" s="1"/>
      <c r="G15" s="111" t="s">
        <v>20</v>
      </c>
      <c r="H15" s="113"/>
      <c r="I15" s="18">
        <f>I11*4</f>
        <v>-13920</v>
      </c>
      <c r="J15" s="15"/>
    </row>
  </sheetData>
  <mergeCells count="7">
    <mergeCell ref="G15:H15"/>
    <mergeCell ref="A2:K2"/>
    <mergeCell ref="A3:K3"/>
    <mergeCell ref="A4:K4"/>
    <mergeCell ref="G10:H10"/>
    <mergeCell ref="G11:H11"/>
    <mergeCell ref="G14:H14"/>
  </mergeCells>
  <pageMargins left="0.22" right="0.18" top="0.42" bottom="0.74803149606299213" header="0.17" footer="0.17"/>
  <pageSetup paperSize="9" scale="86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3CAB8-C8C7-4D8E-957F-C6CA174D5DC4}">
  <sheetPr>
    <pageSetUpPr fitToPage="1"/>
  </sheetPr>
  <dimension ref="A1:K16"/>
  <sheetViews>
    <sheetView workbookViewId="0">
      <selection activeCell="A2" sqref="A2:K2"/>
    </sheetView>
  </sheetViews>
  <sheetFormatPr baseColWidth="10" defaultRowHeight="15" x14ac:dyDescent="0.25"/>
  <cols>
    <col min="1" max="1" width="16.85546875" customWidth="1"/>
    <col min="2" max="2" width="55.28515625" customWidth="1"/>
    <col min="3" max="3" width="14.42578125" bestFit="1" customWidth="1"/>
    <col min="6" max="6" width="12.7109375" bestFit="1" customWidth="1"/>
    <col min="7" max="7" width="10.85546875" customWidth="1"/>
    <col min="8" max="8" width="13.28515625" customWidth="1"/>
    <col min="9" max="9" width="17.140625" customWidth="1"/>
    <col min="10" max="10" width="15" customWidth="1"/>
    <col min="11" max="11" width="17.28515625" customWidth="1"/>
  </cols>
  <sheetData>
    <row r="1" spans="1:11" ht="54" customHeight="1" x14ac:dyDescent="0.25"/>
    <row r="2" spans="1:11" ht="43.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5.75" x14ac:dyDescent="0.25">
      <c r="A3" s="131" t="s">
        <v>74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ht="74.45" customHeight="1" x14ac:dyDescent="0.25">
      <c r="A4" s="105" t="s">
        <v>121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105" x14ac:dyDescent="0.25">
      <c r="A5" s="3" t="s">
        <v>0</v>
      </c>
      <c r="B5" s="3" t="s">
        <v>2</v>
      </c>
      <c r="C5" s="3" t="s">
        <v>3</v>
      </c>
      <c r="D5" s="3" t="s">
        <v>7</v>
      </c>
      <c r="E5" s="2" t="s">
        <v>4</v>
      </c>
      <c r="F5" s="3" t="s">
        <v>23</v>
      </c>
      <c r="G5" s="12" t="s">
        <v>12</v>
      </c>
      <c r="H5" s="12" t="s">
        <v>13</v>
      </c>
      <c r="I5" s="12" t="s">
        <v>14</v>
      </c>
      <c r="J5" s="13" t="s">
        <v>15</v>
      </c>
      <c r="K5" s="13" t="s">
        <v>16</v>
      </c>
    </row>
    <row r="6" spans="1:11" ht="30" x14ac:dyDescent="0.25">
      <c r="A6" s="52" t="s">
        <v>98</v>
      </c>
      <c r="B6" s="74" t="s">
        <v>201</v>
      </c>
      <c r="C6" s="36" t="s">
        <v>99</v>
      </c>
      <c r="D6" s="5">
        <v>290</v>
      </c>
      <c r="E6" s="7">
        <v>37</v>
      </c>
      <c r="F6" s="21">
        <f>E6*D6</f>
        <v>10730</v>
      </c>
      <c r="G6" s="10"/>
      <c r="H6" s="10"/>
      <c r="I6" s="14"/>
      <c r="J6" s="14">
        <f>D6*G6</f>
        <v>0</v>
      </c>
      <c r="K6" s="14">
        <f>D6*I6</f>
        <v>0</v>
      </c>
    </row>
    <row r="7" spans="1:11" ht="45" x14ac:dyDescent="0.25">
      <c r="A7" s="52" t="s">
        <v>98</v>
      </c>
      <c r="B7" s="74" t="s">
        <v>202</v>
      </c>
      <c r="C7" s="35" t="s">
        <v>100</v>
      </c>
      <c r="D7" s="5">
        <v>275</v>
      </c>
      <c r="E7" s="7">
        <v>185</v>
      </c>
      <c r="F7" s="21">
        <f>E7*D7</f>
        <v>50875</v>
      </c>
      <c r="G7" s="10"/>
      <c r="H7" s="10"/>
      <c r="I7" s="14"/>
      <c r="J7" s="14">
        <f>D7*G7</f>
        <v>0</v>
      </c>
      <c r="K7" s="14">
        <f>D7*I7</f>
        <v>0</v>
      </c>
    </row>
    <row r="8" spans="1:11" ht="45" x14ac:dyDescent="0.25">
      <c r="A8" s="52" t="s">
        <v>98</v>
      </c>
      <c r="B8" s="74" t="s">
        <v>203</v>
      </c>
      <c r="C8" s="35" t="s">
        <v>100</v>
      </c>
      <c r="D8" s="5">
        <v>15</v>
      </c>
      <c r="E8" s="7">
        <v>170</v>
      </c>
      <c r="F8" s="21">
        <f>E8*D8</f>
        <v>2550</v>
      </c>
      <c r="G8" s="10"/>
      <c r="H8" s="10"/>
      <c r="I8" s="14"/>
      <c r="J8" s="14">
        <f>D8*G8</f>
        <v>0</v>
      </c>
      <c r="K8" s="14">
        <f>D8*I8</f>
        <v>0</v>
      </c>
    </row>
    <row r="9" spans="1:11" x14ac:dyDescent="0.25">
      <c r="D9" s="1"/>
    </row>
    <row r="10" spans="1:11" ht="60.75" thickBot="1" x14ac:dyDescent="0.3">
      <c r="D10" s="1"/>
      <c r="H10" s="15"/>
      <c r="I10" s="13" t="s">
        <v>17</v>
      </c>
      <c r="J10" s="13" t="s">
        <v>18</v>
      </c>
      <c r="K10" s="13" t="s">
        <v>19</v>
      </c>
    </row>
    <row r="11" spans="1:11" ht="15.75" thickBot="1" x14ac:dyDescent="0.3">
      <c r="D11" s="1"/>
      <c r="G11" s="111" t="s">
        <v>96</v>
      </c>
      <c r="H11" s="113"/>
      <c r="I11" s="16">
        <f>SUM(F6:F8)</f>
        <v>64155</v>
      </c>
      <c r="J11" s="17">
        <f>SUM(J6:J8)</f>
        <v>0</v>
      </c>
      <c r="K11" s="17">
        <f>SUM(K6:K8)</f>
        <v>0</v>
      </c>
    </row>
    <row r="12" spans="1:11" ht="15.75" thickBot="1" x14ac:dyDescent="0.3">
      <c r="D12" s="1"/>
      <c r="G12" s="111" t="s">
        <v>20</v>
      </c>
      <c r="H12" s="113"/>
      <c r="I12" s="18">
        <f>SUM(J11-I11)</f>
        <v>-64155</v>
      </c>
      <c r="J12" s="19"/>
    </row>
    <row r="13" spans="1:11" x14ac:dyDescent="0.25">
      <c r="D13" s="1"/>
      <c r="G13" s="15"/>
      <c r="H13" s="15"/>
      <c r="I13" s="15"/>
      <c r="J13" s="20"/>
    </row>
    <row r="14" spans="1:11" ht="75.75" thickBot="1" x14ac:dyDescent="0.3">
      <c r="A14" s="4"/>
      <c r="D14" s="1"/>
      <c r="I14" s="13" t="s">
        <v>30</v>
      </c>
      <c r="J14" s="13" t="s">
        <v>29</v>
      </c>
      <c r="K14" s="13" t="s">
        <v>28</v>
      </c>
    </row>
    <row r="15" spans="1:11" ht="16.5" thickBot="1" x14ac:dyDescent="0.3">
      <c r="A15" s="4"/>
      <c r="D15" s="1"/>
      <c r="G15" s="111" t="s">
        <v>97</v>
      </c>
      <c r="H15" s="113"/>
      <c r="I15" s="16">
        <f>I11*4</f>
        <v>256620</v>
      </c>
      <c r="J15" s="14">
        <f>J11*4</f>
        <v>0</v>
      </c>
      <c r="K15" s="14">
        <f>K11*4</f>
        <v>0</v>
      </c>
    </row>
    <row r="16" spans="1:11" ht="16.5" thickBot="1" x14ac:dyDescent="0.3">
      <c r="A16" s="4"/>
      <c r="D16" s="1"/>
      <c r="G16" s="111" t="s">
        <v>20</v>
      </c>
      <c r="H16" s="113"/>
      <c r="I16" s="18">
        <f>I12*4</f>
        <v>-256620</v>
      </c>
      <c r="J16" s="15"/>
    </row>
  </sheetData>
  <mergeCells count="7">
    <mergeCell ref="G16:H16"/>
    <mergeCell ref="A2:K2"/>
    <mergeCell ref="A3:K3"/>
    <mergeCell ref="A4:K4"/>
    <mergeCell ref="G11:H11"/>
    <mergeCell ref="G12:H12"/>
    <mergeCell ref="G15:H15"/>
  </mergeCells>
  <pageMargins left="0.19685039370078741" right="0.19685039370078741" top="0.37" bottom="0.63" header="0.15748031496062992" footer="0.17"/>
  <pageSetup paperSize="9" scale="74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workbookViewId="0">
      <selection activeCell="A2" sqref="A2:L2"/>
    </sheetView>
  </sheetViews>
  <sheetFormatPr baseColWidth="10" defaultRowHeight="15" x14ac:dyDescent="0.25"/>
  <cols>
    <col min="2" max="2" width="33.140625" customWidth="1"/>
    <col min="3" max="3" width="86.7109375" customWidth="1"/>
    <col min="4" max="4" width="38.42578125" bestFit="1" customWidth="1"/>
    <col min="6" max="6" width="17.140625" bestFit="1" customWidth="1"/>
    <col min="7" max="7" width="17.85546875" bestFit="1" customWidth="1"/>
    <col min="9" max="9" width="13.7109375" customWidth="1"/>
    <col min="10" max="10" width="15.28515625" bestFit="1" customWidth="1"/>
  </cols>
  <sheetData>
    <row r="1" spans="1:12" ht="58.5" customHeight="1" x14ac:dyDescent="0.25">
      <c r="E1" s="1"/>
    </row>
    <row r="2" spans="1:12" ht="23.25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23.25" x14ac:dyDescent="0.25">
      <c r="A3" s="106" t="s">
        <v>11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ht="63" customHeight="1" x14ac:dyDescent="0.25">
      <c r="A4" s="105" t="s">
        <v>114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90" x14ac:dyDescent="0.25">
      <c r="A5" s="23" t="s">
        <v>0</v>
      </c>
      <c r="B5" s="23" t="s">
        <v>1</v>
      </c>
      <c r="C5" s="23" t="s">
        <v>2</v>
      </c>
      <c r="D5" s="23" t="s">
        <v>3</v>
      </c>
      <c r="E5" s="23" t="s">
        <v>7</v>
      </c>
      <c r="F5" s="22" t="s">
        <v>4</v>
      </c>
      <c r="G5" s="23" t="s">
        <v>23</v>
      </c>
      <c r="H5" s="12" t="s">
        <v>12</v>
      </c>
      <c r="I5" s="12" t="s">
        <v>13</v>
      </c>
      <c r="J5" s="12" t="s">
        <v>14</v>
      </c>
      <c r="K5" s="13" t="s">
        <v>15</v>
      </c>
      <c r="L5" s="13" t="s">
        <v>16</v>
      </c>
    </row>
    <row r="6" spans="1:12" ht="31.5" x14ac:dyDescent="0.25">
      <c r="A6" s="39" t="s">
        <v>5</v>
      </c>
      <c r="B6" s="53" t="s">
        <v>58</v>
      </c>
      <c r="C6" s="98" t="s">
        <v>166</v>
      </c>
      <c r="D6" s="41">
        <v>19803</v>
      </c>
      <c r="E6" s="39">
        <v>250</v>
      </c>
      <c r="F6" s="99">
        <v>10</v>
      </c>
      <c r="G6" s="43">
        <f>F6*E6</f>
        <v>2500</v>
      </c>
      <c r="H6" s="24"/>
      <c r="I6" s="24"/>
      <c r="J6" s="25"/>
      <c r="K6" s="25">
        <f>E6*H6</f>
        <v>0</v>
      </c>
      <c r="L6" s="25">
        <f t="shared" ref="L6:L12" si="0">E6*J6</f>
        <v>0</v>
      </c>
    </row>
    <row r="7" spans="1:12" ht="31.5" x14ac:dyDescent="0.25">
      <c r="A7" s="39" t="s">
        <v>5</v>
      </c>
      <c r="B7" s="110" t="s">
        <v>122</v>
      </c>
      <c r="C7" s="98" t="s">
        <v>167</v>
      </c>
      <c r="D7" s="41" t="s">
        <v>55</v>
      </c>
      <c r="E7" s="39">
        <v>5</v>
      </c>
      <c r="F7" s="99">
        <v>105</v>
      </c>
      <c r="G7" s="43">
        <f t="shared" ref="G7:G12" si="1">F7*E7</f>
        <v>525</v>
      </c>
      <c r="H7" s="24"/>
      <c r="I7" s="24"/>
      <c r="J7" s="25"/>
      <c r="K7" s="25">
        <f t="shared" ref="K7:K12" si="2">E7*H7</f>
        <v>0</v>
      </c>
      <c r="L7" s="25">
        <f t="shared" si="0"/>
        <v>0</v>
      </c>
    </row>
    <row r="8" spans="1:12" ht="31.5" x14ac:dyDescent="0.25">
      <c r="A8" s="39" t="s">
        <v>5</v>
      </c>
      <c r="B8" s="110"/>
      <c r="C8" s="98" t="s">
        <v>168</v>
      </c>
      <c r="D8" s="41" t="s">
        <v>55</v>
      </c>
      <c r="E8" s="39">
        <v>217</v>
      </c>
      <c r="F8" s="99">
        <v>105</v>
      </c>
      <c r="G8" s="43">
        <f t="shared" si="1"/>
        <v>22785</v>
      </c>
      <c r="H8" s="24"/>
      <c r="I8" s="24"/>
      <c r="J8" s="25"/>
      <c r="K8" s="25">
        <f t="shared" si="2"/>
        <v>0</v>
      </c>
      <c r="L8" s="25">
        <f t="shared" si="0"/>
        <v>0</v>
      </c>
    </row>
    <row r="9" spans="1:12" ht="31.5" x14ac:dyDescent="0.25">
      <c r="A9" s="39" t="s">
        <v>5</v>
      </c>
      <c r="B9" s="110"/>
      <c r="C9" s="98" t="s">
        <v>169</v>
      </c>
      <c r="D9" s="41" t="s">
        <v>55</v>
      </c>
      <c r="E9" s="39">
        <v>5</v>
      </c>
      <c r="F9" s="43">
        <v>195</v>
      </c>
      <c r="G9" s="43">
        <f t="shared" si="1"/>
        <v>975</v>
      </c>
      <c r="H9" s="24"/>
      <c r="I9" s="24"/>
      <c r="J9" s="25"/>
      <c r="K9" s="25">
        <f t="shared" si="2"/>
        <v>0</v>
      </c>
      <c r="L9" s="25">
        <f t="shared" si="0"/>
        <v>0</v>
      </c>
    </row>
    <row r="10" spans="1:12" ht="31.5" x14ac:dyDescent="0.25">
      <c r="A10" s="39" t="s">
        <v>5</v>
      </c>
      <c r="B10" s="110"/>
      <c r="C10" s="98" t="s">
        <v>170</v>
      </c>
      <c r="D10" s="41" t="s">
        <v>55</v>
      </c>
      <c r="E10" s="39">
        <v>5</v>
      </c>
      <c r="F10" s="51">
        <v>195</v>
      </c>
      <c r="G10" s="43">
        <f t="shared" si="1"/>
        <v>975</v>
      </c>
      <c r="H10" s="24"/>
      <c r="I10" s="24"/>
      <c r="J10" s="25"/>
      <c r="K10" s="25">
        <f t="shared" si="2"/>
        <v>0</v>
      </c>
      <c r="L10" s="25">
        <f t="shared" si="0"/>
        <v>0</v>
      </c>
    </row>
    <row r="11" spans="1:12" ht="31.5" x14ac:dyDescent="0.25">
      <c r="A11" s="39" t="s">
        <v>5</v>
      </c>
      <c r="B11" s="110"/>
      <c r="C11" s="98" t="s">
        <v>171</v>
      </c>
      <c r="D11" s="41" t="s">
        <v>55</v>
      </c>
      <c r="E11" s="41">
        <v>5</v>
      </c>
      <c r="F11" s="51">
        <v>140</v>
      </c>
      <c r="G11" s="43">
        <f t="shared" si="1"/>
        <v>700</v>
      </c>
      <c r="H11" s="24"/>
      <c r="I11" s="24"/>
      <c r="J11" s="25"/>
      <c r="K11" s="25">
        <f t="shared" si="2"/>
        <v>0</v>
      </c>
      <c r="L11" s="25">
        <f t="shared" si="0"/>
        <v>0</v>
      </c>
    </row>
    <row r="12" spans="1:12" ht="31.5" x14ac:dyDescent="0.25">
      <c r="A12" s="39" t="s">
        <v>5</v>
      </c>
      <c r="B12" s="109"/>
      <c r="C12" s="98" t="s">
        <v>172</v>
      </c>
      <c r="D12" s="41" t="s">
        <v>55</v>
      </c>
      <c r="E12" s="41">
        <v>5</v>
      </c>
      <c r="F12" s="51">
        <v>159</v>
      </c>
      <c r="G12" s="43">
        <f t="shared" si="1"/>
        <v>795</v>
      </c>
      <c r="H12" s="24"/>
      <c r="I12" s="24"/>
      <c r="J12" s="25"/>
      <c r="K12" s="25">
        <f t="shared" si="2"/>
        <v>0</v>
      </c>
      <c r="L12" s="25">
        <f t="shared" si="0"/>
        <v>0</v>
      </c>
    </row>
    <row r="13" spans="1:12" ht="18" x14ac:dyDescent="0.25">
      <c r="A13" s="44"/>
      <c r="B13" s="45"/>
      <c r="C13" s="46"/>
      <c r="D13" s="47"/>
      <c r="E13" s="47"/>
      <c r="F13" s="48"/>
      <c r="G13" s="49"/>
      <c r="H13" s="26"/>
      <c r="I13" s="26"/>
      <c r="J13" s="50"/>
      <c r="K13" s="50"/>
      <c r="L13" s="50"/>
    </row>
    <row r="14" spans="1:12" ht="75.75" thickBot="1" x14ac:dyDescent="0.3">
      <c r="A14" s="4"/>
      <c r="B14" s="4"/>
      <c r="C14" s="38"/>
      <c r="E14" s="1"/>
      <c r="H14" s="26"/>
      <c r="I14" s="27"/>
      <c r="J14" s="13" t="s">
        <v>17</v>
      </c>
      <c r="K14" s="13" t="s">
        <v>18</v>
      </c>
      <c r="L14" s="13" t="s">
        <v>19</v>
      </c>
    </row>
    <row r="15" spans="1:12" ht="16.5" thickBot="1" x14ac:dyDescent="0.3">
      <c r="B15" s="4"/>
      <c r="C15" s="4"/>
      <c r="E15" s="1"/>
      <c r="H15" s="103" t="s">
        <v>26</v>
      </c>
      <c r="I15" s="104"/>
      <c r="J15" s="28">
        <f>SUM(G6:G12)</f>
        <v>29255</v>
      </c>
      <c r="K15" s="28">
        <f>SUM(K6:K12)</f>
        <v>0</v>
      </c>
      <c r="L15" s="28">
        <f>SUM(L6:L12)</f>
        <v>0</v>
      </c>
    </row>
    <row r="16" spans="1:12" ht="16.5" thickBot="1" x14ac:dyDescent="0.3">
      <c r="A16" s="4"/>
      <c r="B16" s="4"/>
      <c r="E16" s="1"/>
      <c r="H16" s="103" t="s">
        <v>20</v>
      </c>
      <c r="I16" s="104"/>
      <c r="J16" s="29">
        <f>SUM(K15-J15)</f>
        <v>-29255</v>
      </c>
      <c r="K16" s="30"/>
      <c r="L16" s="26"/>
    </row>
    <row r="17" spans="1:12" ht="15.75" x14ac:dyDescent="0.25">
      <c r="A17" s="4"/>
      <c r="B17" s="4"/>
      <c r="C17" s="38"/>
      <c r="E17" s="1"/>
      <c r="H17" s="27"/>
      <c r="I17" s="27"/>
      <c r="J17" s="27"/>
      <c r="K17" s="31"/>
      <c r="L17" s="26"/>
    </row>
    <row r="18" spans="1:12" ht="105.75" thickBot="1" x14ac:dyDescent="0.3">
      <c r="A18" s="4"/>
      <c r="B18" s="4"/>
      <c r="C18" s="38"/>
      <c r="E18" s="1"/>
      <c r="H18" s="26"/>
      <c r="I18" s="26"/>
      <c r="J18" s="13" t="s">
        <v>30</v>
      </c>
      <c r="K18" s="13" t="s">
        <v>29</v>
      </c>
      <c r="L18" s="13" t="s">
        <v>28</v>
      </c>
    </row>
    <row r="19" spans="1:12" ht="16.5" thickBot="1" x14ac:dyDescent="0.3">
      <c r="A19" s="4"/>
      <c r="B19" s="4"/>
      <c r="C19" s="38"/>
      <c r="E19" s="1"/>
      <c r="H19" s="103" t="s">
        <v>27</v>
      </c>
      <c r="I19" s="104"/>
      <c r="J19" s="28">
        <f>J15*4</f>
        <v>117020</v>
      </c>
      <c r="K19" s="25">
        <f>K15*4</f>
        <v>0</v>
      </c>
      <c r="L19" s="25">
        <f>L15*4</f>
        <v>0</v>
      </c>
    </row>
    <row r="20" spans="1:12" ht="16.5" thickBot="1" x14ac:dyDescent="0.3">
      <c r="A20" s="4"/>
      <c r="B20" s="4"/>
      <c r="E20" s="1"/>
      <c r="H20" s="103" t="s">
        <v>20</v>
      </c>
      <c r="I20" s="104"/>
      <c r="J20" s="29">
        <f>J16*4</f>
        <v>-117020</v>
      </c>
      <c r="K20" s="27"/>
      <c r="L20" s="26"/>
    </row>
  </sheetData>
  <mergeCells count="8">
    <mergeCell ref="H19:I19"/>
    <mergeCell ref="H20:I20"/>
    <mergeCell ref="B7:B12"/>
    <mergeCell ref="A2:L2"/>
    <mergeCell ref="A3:L3"/>
    <mergeCell ref="A4:L4"/>
    <mergeCell ref="H15:I15"/>
    <mergeCell ref="H16:I16"/>
  </mergeCells>
  <pageMargins left="0.19685039370078741" right="0.19685039370078741" top="0.34" bottom="0.56000000000000005" header="0.15748031496062992" footer="0.17"/>
  <pageSetup paperSize="9" scale="52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9"/>
  <sheetViews>
    <sheetView topLeftCell="A2" workbookViewId="0">
      <selection activeCell="A2" sqref="A2:L2"/>
    </sheetView>
  </sheetViews>
  <sheetFormatPr baseColWidth="10" defaultRowHeight="15" x14ac:dyDescent="0.25"/>
  <cols>
    <col min="1" max="1" width="5.7109375" bestFit="1" customWidth="1"/>
    <col min="2" max="2" width="20.28515625" customWidth="1"/>
    <col min="3" max="3" width="56.28515625" customWidth="1"/>
    <col min="4" max="4" width="21.42578125" customWidth="1"/>
    <col min="6" max="6" width="11.28515625" bestFit="1" customWidth="1"/>
    <col min="7" max="7" width="18.42578125" customWidth="1"/>
    <col min="8" max="8" width="17.42578125" bestFit="1" customWidth="1"/>
    <col min="9" max="9" width="17.28515625" customWidth="1"/>
    <col min="10" max="10" width="17.140625" customWidth="1"/>
    <col min="11" max="11" width="15.140625" customWidth="1"/>
    <col min="12" max="12" width="16.42578125" customWidth="1"/>
  </cols>
  <sheetData>
    <row r="1" spans="1:12" ht="49.5" customHeight="1" x14ac:dyDescent="0.25"/>
    <row r="2" spans="1:12" ht="43.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8.75" x14ac:dyDescent="0.25">
      <c r="A3" s="114" t="s">
        <v>33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ht="23.25" x14ac:dyDescent="0.25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75" x14ac:dyDescent="0.25">
      <c r="A5" s="2" t="s">
        <v>0</v>
      </c>
      <c r="B5" s="2" t="s">
        <v>1</v>
      </c>
      <c r="C5" s="2" t="s">
        <v>2</v>
      </c>
      <c r="D5" s="3" t="s">
        <v>3</v>
      </c>
      <c r="E5" s="3" t="s">
        <v>7</v>
      </c>
      <c r="F5" s="2" t="s">
        <v>4</v>
      </c>
      <c r="G5" s="3" t="s">
        <v>23</v>
      </c>
      <c r="H5" s="12" t="s">
        <v>12</v>
      </c>
      <c r="I5" s="12" t="s">
        <v>13</v>
      </c>
      <c r="J5" s="12" t="s">
        <v>14</v>
      </c>
      <c r="K5" s="13" t="s">
        <v>15</v>
      </c>
      <c r="L5" s="13" t="s">
        <v>16</v>
      </c>
    </row>
    <row r="6" spans="1:12" ht="30" x14ac:dyDescent="0.25">
      <c r="A6" s="54" t="s">
        <v>8</v>
      </c>
      <c r="B6" s="115" t="s">
        <v>37</v>
      </c>
      <c r="C6" s="6" t="s">
        <v>123</v>
      </c>
      <c r="D6" s="5">
        <v>16430</v>
      </c>
      <c r="E6" s="5">
        <v>25</v>
      </c>
      <c r="F6" s="7">
        <v>13</v>
      </c>
      <c r="G6" s="21">
        <f t="shared" ref="G6:G9" si="0">F6*E6</f>
        <v>325</v>
      </c>
      <c r="H6" s="96"/>
      <c r="I6" s="96"/>
      <c r="J6" s="14"/>
      <c r="K6" s="14">
        <f t="shared" ref="K6:K9" si="1">E6*H6</f>
        <v>0</v>
      </c>
      <c r="L6" s="14">
        <f t="shared" ref="L6:L9" si="2">E6*J6</f>
        <v>0</v>
      </c>
    </row>
    <row r="7" spans="1:12" ht="30" x14ac:dyDescent="0.25">
      <c r="A7" s="54" t="s">
        <v>8</v>
      </c>
      <c r="B7" s="116"/>
      <c r="C7" s="6" t="s">
        <v>131</v>
      </c>
      <c r="D7" s="36" t="s">
        <v>132</v>
      </c>
      <c r="E7" s="5">
        <v>12</v>
      </c>
      <c r="F7" s="7">
        <v>110</v>
      </c>
      <c r="G7" s="21">
        <f t="shared" si="0"/>
        <v>1320</v>
      </c>
      <c r="H7" s="96"/>
      <c r="I7" s="96"/>
      <c r="J7" s="14"/>
      <c r="K7" s="14">
        <f t="shared" ref="K7" si="3">E7*H7</f>
        <v>0</v>
      </c>
      <c r="L7" s="14">
        <f t="shared" ref="L7" si="4">E7*J7</f>
        <v>0</v>
      </c>
    </row>
    <row r="8" spans="1:12" ht="76.5" x14ac:dyDescent="0.25">
      <c r="A8" s="54" t="s">
        <v>8</v>
      </c>
      <c r="B8" s="116"/>
      <c r="C8" s="6" t="s">
        <v>127</v>
      </c>
      <c r="D8" s="8" t="s">
        <v>173</v>
      </c>
      <c r="E8" s="5">
        <v>60</v>
      </c>
      <c r="F8" s="7">
        <v>53</v>
      </c>
      <c r="G8" s="21">
        <f t="shared" si="0"/>
        <v>3180</v>
      </c>
      <c r="H8" s="96"/>
      <c r="I8" s="96"/>
      <c r="J8" s="14"/>
      <c r="K8" s="14">
        <f t="shared" si="1"/>
        <v>0</v>
      </c>
      <c r="L8" s="14">
        <f t="shared" si="2"/>
        <v>0</v>
      </c>
    </row>
    <row r="9" spans="1:12" ht="30" x14ac:dyDescent="0.25">
      <c r="A9" s="54" t="s">
        <v>8</v>
      </c>
      <c r="B9" s="116"/>
      <c r="C9" s="6" t="s">
        <v>128</v>
      </c>
      <c r="D9" s="5">
        <v>49477</v>
      </c>
      <c r="E9" s="5">
        <v>6</v>
      </c>
      <c r="F9" s="7">
        <v>68</v>
      </c>
      <c r="G9" s="21">
        <f t="shared" si="0"/>
        <v>408</v>
      </c>
      <c r="H9" s="96"/>
      <c r="I9" s="96"/>
      <c r="J9" s="14"/>
      <c r="K9" s="14">
        <f t="shared" si="1"/>
        <v>0</v>
      </c>
      <c r="L9" s="14">
        <f t="shared" si="2"/>
        <v>0</v>
      </c>
    </row>
    <row r="10" spans="1:12" ht="51" x14ac:dyDescent="0.25">
      <c r="A10" s="54" t="s">
        <v>8</v>
      </c>
      <c r="B10" s="116"/>
      <c r="C10" s="6" t="s">
        <v>129</v>
      </c>
      <c r="D10" s="8" t="s">
        <v>174</v>
      </c>
      <c r="E10" s="5">
        <v>15</v>
      </c>
      <c r="F10" s="7">
        <v>610</v>
      </c>
      <c r="G10" s="21">
        <f>F10*E10</f>
        <v>9150</v>
      </c>
      <c r="H10" s="96"/>
      <c r="I10" s="96"/>
      <c r="J10" s="14"/>
      <c r="K10" s="14">
        <f>E10*H10</f>
        <v>0</v>
      </c>
      <c r="L10" s="14">
        <f>E10*J10</f>
        <v>0</v>
      </c>
    </row>
    <row r="11" spans="1:12" ht="30" x14ac:dyDescent="0.25">
      <c r="A11" s="54" t="s">
        <v>8</v>
      </c>
      <c r="B11" s="117"/>
      <c r="C11" s="6" t="s">
        <v>130</v>
      </c>
      <c r="D11" s="5" t="s">
        <v>175</v>
      </c>
      <c r="E11" s="5">
        <v>15</v>
      </c>
      <c r="F11" s="7">
        <v>75</v>
      </c>
      <c r="G11" s="21">
        <f>F11*E11</f>
        <v>1125</v>
      </c>
      <c r="H11" s="96"/>
      <c r="I11" s="96"/>
      <c r="J11" s="14"/>
      <c r="K11" s="14">
        <f>E11*H11</f>
        <v>0</v>
      </c>
      <c r="L11" s="14">
        <f>E11*J11</f>
        <v>0</v>
      </c>
    </row>
    <row r="12" spans="1:12" x14ac:dyDescent="0.25">
      <c r="E12" s="1"/>
      <c r="H12" s="15"/>
      <c r="I12" s="15"/>
      <c r="J12" s="15"/>
      <c r="K12" s="19"/>
    </row>
    <row r="13" spans="1:12" ht="60.75" thickBot="1" x14ac:dyDescent="0.3">
      <c r="I13" s="15"/>
      <c r="J13" s="13" t="s">
        <v>17</v>
      </c>
      <c r="K13" s="13" t="s">
        <v>18</v>
      </c>
      <c r="L13" s="13" t="s">
        <v>19</v>
      </c>
    </row>
    <row r="14" spans="1:12" ht="15.75" thickBot="1" x14ac:dyDescent="0.3">
      <c r="C14" s="11"/>
      <c r="G14" s="111" t="s">
        <v>21</v>
      </c>
      <c r="H14" s="112"/>
      <c r="I14" s="113"/>
      <c r="J14" s="16">
        <f>SUM(G6:G11)</f>
        <v>15508</v>
      </c>
      <c r="K14" s="16">
        <f>SUM(K6:K11)</f>
        <v>0</v>
      </c>
      <c r="L14" s="16">
        <f>SUM(L6:L11)</f>
        <v>0</v>
      </c>
    </row>
    <row r="15" spans="1:12" ht="15.75" thickBot="1" x14ac:dyDescent="0.3">
      <c r="G15" s="34"/>
      <c r="H15" s="32" t="s">
        <v>20</v>
      </c>
      <c r="I15" s="33"/>
      <c r="J15" s="18">
        <f>SUM(K14-J14)</f>
        <v>-15508</v>
      </c>
      <c r="K15" s="19"/>
    </row>
    <row r="16" spans="1:12" x14ac:dyDescent="0.25">
      <c r="H16" s="15"/>
      <c r="I16" s="15"/>
      <c r="J16" s="15"/>
      <c r="K16" s="20"/>
    </row>
    <row r="17" spans="7:12" ht="75.75" thickBot="1" x14ac:dyDescent="0.3">
      <c r="J17" s="13" t="s">
        <v>30</v>
      </c>
      <c r="K17" s="13" t="s">
        <v>29</v>
      </c>
      <c r="L17" s="13" t="s">
        <v>28</v>
      </c>
    </row>
    <row r="18" spans="7:12" ht="15.75" thickBot="1" x14ac:dyDescent="0.3">
      <c r="G18" s="111" t="s">
        <v>22</v>
      </c>
      <c r="H18" s="112"/>
      <c r="I18" s="113"/>
      <c r="J18" s="16">
        <f>J14*4</f>
        <v>62032</v>
      </c>
      <c r="K18" s="14">
        <f>K14*4</f>
        <v>0</v>
      </c>
      <c r="L18" s="14">
        <f>L14*4</f>
        <v>0</v>
      </c>
    </row>
    <row r="19" spans="7:12" ht="15.75" thickBot="1" x14ac:dyDescent="0.3">
      <c r="G19" s="34"/>
      <c r="H19" s="32" t="s">
        <v>20</v>
      </c>
      <c r="I19" s="33"/>
      <c r="J19" s="18">
        <f>J15*4</f>
        <v>-62032</v>
      </c>
      <c r="K19" s="15"/>
    </row>
  </sheetData>
  <mergeCells count="6">
    <mergeCell ref="G18:I18"/>
    <mergeCell ref="A2:L2"/>
    <mergeCell ref="A3:L3"/>
    <mergeCell ref="A4:L4"/>
    <mergeCell ref="B6:B11"/>
    <mergeCell ref="G14:I14"/>
  </mergeCells>
  <pageMargins left="0.15748031496062992" right="0.15748031496062992" top="0.55118110236220474" bottom="0.59" header="0.31496062992125984" footer="0.17"/>
  <pageSetup paperSize="9" scale="63" orientation="landscape" r:id="rId1"/>
  <headerFooter>
    <oddHeader>&amp;C&amp;"-,Negrita"&amp;UANNEX ECONÒMIC&amp;R&amp;D</oddHeader>
    <oddFooter>&amp;LNom de qui signa:
Data:
Signatura i segell de la empresa licitadora:&amp;R&amp;P/&amp;N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15"/>
  <sheetViews>
    <sheetView workbookViewId="0">
      <selection activeCell="A2" sqref="A2:L2"/>
    </sheetView>
  </sheetViews>
  <sheetFormatPr baseColWidth="10" defaultRowHeight="15" x14ac:dyDescent="0.25"/>
  <cols>
    <col min="2" max="2" width="17.42578125" bestFit="1" customWidth="1"/>
    <col min="3" max="3" width="57.28515625" customWidth="1"/>
    <col min="4" max="4" width="12.85546875" bestFit="1" customWidth="1"/>
    <col min="5" max="5" width="11.42578125" style="1"/>
    <col min="8" max="8" width="19.5703125" customWidth="1"/>
    <col min="9" max="9" width="19.7109375" customWidth="1"/>
    <col min="10" max="10" width="18.140625" customWidth="1"/>
    <col min="11" max="11" width="17.42578125" bestFit="1" customWidth="1"/>
    <col min="12" max="12" width="16" bestFit="1" customWidth="1"/>
    <col min="13" max="13" width="13" bestFit="1" customWidth="1"/>
  </cols>
  <sheetData>
    <row r="1" spans="1:12" ht="58.5" customHeight="1" x14ac:dyDescent="0.25"/>
    <row r="2" spans="1:12" ht="47.2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8.75" x14ac:dyDescent="0.25">
      <c r="A3" s="118" t="s">
        <v>11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2" ht="23.25" customHeight="1" x14ac:dyDescent="0.25">
      <c r="A4" s="105" t="s">
        <v>60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60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7</v>
      </c>
      <c r="F5" s="2" t="s">
        <v>4</v>
      </c>
      <c r="G5" s="3" t="s">
        <v>23</v>
      </c>
      <c r="H5" s="12" t="s">
        <v>12</v>
      </c>
      <c r="I5" s="12" t="s">
        <v>13</v>
      </c>
      <c r="J5" s="12" t="s">
        <v>14</v>
      </c>
      <c r="K5" s="13" t="s">
        <v>15</v>
      </c>
      <c r="L5" s="13" t="s">
        <v>16</v>
      </c>
    </row>
    <row r="6" spans="1:12" x14ac:dyDescent="0.25">
      <c r="A6" s="6" t="s">
        <v>10</v>
      </c>
      <c r="B6" s="119" t="s">
        <v>36</v>
      </c>
      <c r="C6" s="10" t="s">
        <v>124</v>
      </c>
      <c r="D6" s="5" t="s">
        <v>153</v>
      </c>
      <c r="E6" s="5">
        <v>2</v>
      </c>
      <c r="F6" s="7">
        <v>1900</v>
      </c>
      <c r="G6" s="21">
        <f>F6*E6</f>
        <v>3800</v>
      </c>
      <c r="H6" s="10"/>
      <c r="I6" s="10"/>
      <c r="J6" s="14"/>
      <c r="K6" s="14">
        <f>E6*H6</f>
        <v>0</v>
      </c>
      <c r="L6" s="14">
        <f>E6*J6</f>
        <v>0</v>
      </c>
    </row>
    <row r="7" spans="1:12" x14ac:dyDescent="0.25">
      <c r="A7" s="6" t="s">
        <v>10</v>
      </c>
      <c r="B7" s="120"/>
      <c r="C7" s="10" t="s">
        <v>125</v>
      </c>
      <c r="D7" s="5" t="s">
        <v>152</v>
      </c>
      <c r="E7" s="5">
        <v>2</v>
      </c>
      <c r="F7" s="7">
        <v>685</v>
      </c>
      <c r="G7" s="21">
        <f t="shared" ref="G7:G8" si="0">F7*E7</f>
        <v>1370</v>
      </c>
      <c r="H7" s="10"/>
      <c r="I7" s="10"/>
      <c r="J7" s="14"/>
      <c r="K7" s="14">
        <f t="shared" ref="K7:K8" si="1">E7*H7</f>
        <v>0</v>
      </c>
      <c r="L7" s="14">
        <f t="shared" ref="L7:L8" si="2">E7*J7</f>
        <v>0</v>
      </c>
    </row>
    <row r="8" spans="1:12" x14ac:dyDescent="0.25">
      <c r="A8" s="6" t="s">
        <v>10</v>
      </c>
      <c r="B8" s="121"/>
      <c r="C8" s="10" t="s">
        <v>126</v>
      </c>
      <c r="D8" s="5">
        <v>60591</v>
      </c>
      <c r="E8" s="5">
        <v>2</v>
      </c>
      <c r="F8" s="7">
        <v>1950</v>
      </c>
      <c r="G8" s="21">
        <f t="shared" si="0"/>
        <v>3900</v>
      </c>
      <c r="H8" s="10"/>
      <c r="I8" s="10"/>
      <c r="J8" s="14"/>
      <c r="K8" s="14">
        <f t="shared" si="1"/>
        <v>0</v>
      </c>
      <c r="L8" s="14">
        <f t="shared" si="2"/>
        <v>0</v>
      </c>
    </row>
    <row r="9" spans="1:12" ht="60.75" thickBot="1" x14ac:dyDescent="0.3">
      <c r="I9" s="15"/>
      <c r="J9" s="13" t="s">
        <v>17</v>
      </c>
      <c r="K9" s="13" t="s">
        <v>18</v>
      </c>
      <c r="L9" s="13" t="s">
        <v>19</v>
      </c>
    </row>
    <row r="10" spans="1:12" ht="15.75" thickBot="1" x14ac:dyDescent="0.3">
      <c r="H10" s="111" t="s">
        <v>31</v>
      </c>
      <c r="I10" s="113"/>
      <c r="J10" s="16">
        <f>SUM(G6:G8)</f>
        <v>9070</v>
      </c>
      <c r="K10" s="16">
        <f>SUM(K6:K8)</f>
        <v>0</v>
      </c>
      <c r="L10" s="16">
        <f>SUM(L6:L8)</f>
        <v>0</v>
      </c>
    </row>
    <row r="11" spans="1:12" ht="15.75" thickBot="1" x14ac:dyDescent="0.3">
      <c r="H11" s="111" t="s">
        <v>20</v>
      </c>
      <c r="I11" s="113"/>
      <c r="J11" s="18">
        <f>SUM(K10-J10)</f>
        <v>-9070</v>
      </c>
      <c r="K11" s="19"/>
    </row>
    <row r="12" spans="1:12" x14ac:dyDescent="0.25">
      <c r="H12" s="15"/>
      <c r="I12" s="15"/>
      <c r="J12" s="15"/>
      <c r="K12" s="20"/>
    </row>
    <row r="13" spans="1:12" ht="75.75" thickBot="1" x14ac:dyDescent="0.3">
      <c r="A13" s="4"/>
      <c r="B13" s="4"/>
      <c r="J13" s="13" t="s">
        <v>30</v>
      </c>
      <c r="K13" s="13" t="s">
        <v>29</v>
      </c>
      <c r="L13" s="13" t="s">
        <v>28</v>
      </c>
    </row>
    <row r="14" spans="1:12" ht="15" customHeight="1" thickBot="1" x14ac:dyDescent="0.3">
      <c r="A14" s="4"/>
      <c r="B14" s="4"/>
      <c r="H14" s="111" t="s">
        <v>32</v>
      </c>
      <c r="I14" s="113"/>
      <c r="J14" s="16">
        <f>J10*4</f>
        <v>36280</v>
      </c>
      <c r="K14" s="14">
        <f>K10*4</f>
        <v>0</v>
      </c>
      <c r="L14" s="14">
        <f>L10*4</f>
        <v>0</v>
      </c>
    </row>
    <row r="15" spans="1:12" ht="15" customHeight="1" thickBot="1" x14ac:dyDescent="0.3">
      <c r="A15" s="4"/>
      <c r="B15" s="4"/>
      <c r="H15" s="111" t="s">
        <v>20</v>
      </c>
      <c r="I15" s="113"/>
      <c r="J15" s="18">
        <f>J11*4</f>
        <v>-36280</v>
      </c>
      <c r="K15" s="15"/>
    </row>
  </sheetData>
  <mergeCells count="8">
    <mergeCell ref="H15:I15"/>
    <mergeCell ref="A2:L2"/>
    <mergeCell ref="A3:L3"/>
    <mergeCell ref="A4:L4"/>
    <mergeCell ref="B6:B8"/>
    <mergeCell ref="H10:I10"/>
    <mergeCell ref="H11:I11"/>
    <mergeCell ref="H14:I14"/>
  </mergeCells>
  <pageMargins left="0.15748031496062992" right="0.15748031496062992" top="0.51181102362204722" bottom="0.43307086614173229" header="0.31496062992125984" footer="0.31496062992125984"/>
  <pageSetup paperSize="9" scale="64" orientation="landscape" r:id="rId1"/>
  <headerFooter>
    <oddHeader>&amp;C&amp;"-,Negrita"&amp;UANNEX ECONÓMIC &amp;R&amp;D</oddHeader>
    <oddFooter>&amp;LNom de qui signa:
Data:
Signatura i segell de la empresa licitadora:&amp;R&amp;P/&amp;N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120A0-3EE8-4B21-B35E-8F7F567038F1}">
  <sheetPr>
    <pageSetUpPr fitToPage="1"/>
  </sheetPr>
  <dimension ref="A1:K31"/>
  <sheetViews>
    <sheetView zoomScale="70" zoomScaleNormal="70" workbookViewId="0">
      <selection activeCell="A2" sqref="A2:K2"/>
    </sheetView>
  </sheetViews>
  <sheetFormatPr baseColWidth="10" defaultRowHeight="15" x14ac:dyDescent="0.25"/>
  <cols>
    <col min="1" max="1" width="34.28515625" customWidth="1"/>
    <col min="2" max="2" width="48.28515625" bestFit="1" customWidth="1"/>
    <col min="3" max="3" width="29.28515625" bestFit="1" customWidth="1"/>
    <col min="4" max="4" width="10.5703125" bestFit="1" customWidth="1"/>
    <col min="5" max="5" width="16.140625" bestFit="1" customWidth="1"/>
    <col min="6" max="6" width="14.7109375" bestFit="1" customWidth="1"/>
    <col min="7" max="7" width="16" customWidth="1"/>
    <col min="8" max="8" width="14.7109375" customWidth="1"/>
    <col min="9" max="9" width="18.5703125" bestFit="1" customWidth="1"/>
    <col min="10" max="10" width="17.7109375" customWidth="1"/>
    <col min="11" max="11" width="17.42578125" customWidth="1"/>
  </cols>
  <sheetData>
    <row r="1" spans="1:11" ht="57" customHeight="1" x14ac:dyDescent="0.25"/>
    <row r="2" spans="1:11" ht="81.7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8.75" x14ac:dyDescent="0.25">
      <c r="A3" s="114" t="s">
        <v>33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1" ht="23.25" x14ac:dyDescent="0.25">
      <c r="A4" s="105" t="s">
        <v>77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75" x14ac:dyDescent="0.25">
      <c r="A5" s="2" t="s">
        <v>0</v>
      </c>
      <c r="B5" s="2" t="s">
        <v>2</v>
      </c>
      <c r="C5" s="3" t="s">
        <v>3</v>
      </c>
      <c r="D5" s="3" t="s">
        <v>7</v>
      </c>
      <c r="E5" s="2" t="s">
        <v>4</v>
      </c>
      <c r="F5" s="3" t="s">
        <v>23</v>
      </c>
      <c r="G5" s="12" t="s">
        <v>12</v>
      </c>
      <c r="H5" s="12" t="s">
        <v>13</v>
      </c>
      <c r="I5" s="12" t="s">
        <v>14</v>
      </c>
      <c r="J5" s="13" t="s">
        <v>15</v>
      </c>
      <c r="K5" s="13" t="s">
        <v>16</v>
      </c>
    </row>
    <row r="6" spans="1:11" ht="45" x14ac:dyDescent="0.25">
      <c r="A6" s="56" t="s">
        <v>77</v>
      </c>
      <c r="B6" s="135" t="s">
        <v>133</v>
      </c>
      <c r="C6" s="57" t="s">
        <v>78</v>
      </c>
      <c r="D6" s="39">
        <v>40</v>
      </c>
      <c r="E6" s="61">
        <v>57</v>
      </c>
      <c r="F6" s="58">
        <f t="shared" ref="F6:F13" si="0">E6*D6</f>
        <v>2280</v>
      </c>
      <c r="G6" s="136"/>
      <c r="H6" s="59"/>
      <c r="I6" s="25"/>
      <c r="J6" s="25">
        <f t="shared" ref="J6:J13" si="1">D6*G6</f>
        <v>0</v>
      </c>
      <c r="K6" s="25">
        <f t="shared" ref="K6:K13" si="2">D6*I6</f>
        <v>0</v>
      </c>
    </row>
    <row r="7" spans="1:11" ht="45" x14ac:dyDescent="0.25">
      <c r="A7" s="56" t="s">
        <v>77</v>
      </c>
      <c r="B7" s="135" t="s">
        <v>134</v>
      </c>
      <c r="C7" s="57" t="s">
        <v>79</v>
      </c>
      <c r="D7" s="39">
        <v>2</v>
      </c>
      <c r="E7" s="61">
        <v>525</v>
      </c>
      <c r="F7" s="58">
        <f t="shared" si="0"/>
        <v>1050</v>
      </c>
      <c r="G7" s="136"/>
      <c r="H7" s="59"/>
      <c r="I7" s="25"/>
      <c r="J7" s="25">
        <f t="shared" si="1"/>
        <v>0</v>
      </c>
      <c r="K7" s="25">
        <f t="shared" si="2"/>
        <v>0</v>
      </c>
    </row>
    <row r="8" spans="1:11" ht="45" x14ac:dyDescent="0.25">
      <c r="A8" s="56" t="s">
        <v>77</v>
      </c>
      <c r="B8" s="135" t="s">
        <v>135</v>
      </c>
      <c r="C8" s="57" t="s">
        <v>151</v>
      </c>
      <c r="D8" s="39">
        <v>4</v>
      </c>
      <c r="E8" s="61">
        <v>530</v>
      </c>
      <c r="F8" s="58">
        <f t="shared" si="0"/>
        <v>2120</v>
      </c>
      <c r="G8" s="136"/>
      <c r="H8" s="59"/>
      <c r="I8" s="25"/>
      <c r="J8" s="25">
        <f t="shared" si="1"/>
        <v>0</v>
      </c>
      <c r="K8" s="25">
        <f t="shared" si="2"/>
        <v>0</v>
      </c>
    </row>
    <row r="9" spans="1:11" ht="45" x14ac:dyDescent="0.25">
      <c r="A9" s="56" t="s">
        <v>77</v>
      </c>
      <c r="B9" s="135" t="s">
        <v>136</v>
      </c>
      <c r="C9" s="57" t="s">
        <v>150</v>
      </c>
      <c r="D9" s="39">
        <v>1</v>
      </c>
      <c r="E9" s="61">
        <v>405</v>
      </c>
      <c r="F9" s="58">
        <f t="shared" si="0"/>
        <v>405</v>
      </c>
      <c r="G9" s="136"/>
      <c r="H9" s="59"/>
      <c r="I9" s="25"/>
      <c r="J9" s="25">
        <f t="shared" ref="J9:J12" si="3">D9*G9</f>
        <v>0</v>
      </c>
      <c r="K9" s="25">
        <f t="shared" ref="K9:K12" si="4">D9*I9</f>
        <v>0</v>
      </c>
    </row>
    <row r="10" spans="1:11" ht="45" x14ac:dyDescent="0.25">
      <c r="A10" s="56" t="s">
        <v>77</v>
      </c>
      <c r="B10" s="135" t="s">
        <v>137</v>
      </c>
      <c r="C10" s="57">
        <v>5857</v>
      </c>
      <c r="D10" s="39">
        <v>20</v>
      </c>
      <c r="E10" s="61">
        <v>9</v>
      </c>
      <c r="F10" s="58">
        <f t="shared" si="0"/>
        <v>180</v>
      </c>
      <c r="G10" s="136"/>
      <c r="H10" s="59"/>
      <c r="I10" s="25"/>
      <c r="J10" s="25">
        <f t="shared" si="3"/>
        <v>0</v>
      </c>
      <c r="K10" s="25">
        <f t="shared" si="4"/>
        <v>0</v>
      </c>
    </row>
    <row r="11" spans="1:11" ht="45" x14ac:dyDescent="0.25">
      <c r="A11" s="56" t="s">
        <v>77</v>
      </c>
      <c r="B11" s="135" t="s">
        <v>138</v>
      </c>
      <c r="C11" s="57" t="s">
        <v>80</v>
      </c>
      <c r="D11" s="39">
        <v>2</v>
      </c>
      <c r="E11" s="61">
        <v>609</v>
      </c>
      <c r="F11" s="58">
        <f t="shared" si="0"/>
        <v>1218</v>
      </c>
      <c r="G11" s="136"/>
      <c r="H11" s="59"/>
      <c r="I11" s="25"/>
      <c r="J11" s="25">
        <f t="shared" si="3"/>
        <v>0</v>
      </c>
      <c r="K11" s="25">
        <f t="shared" si="4"/>
        <v>0</v>
      </c>
    </row>
    <row r="12" spans="1:11" ht="45" x14ac:dyDescent="0.25">
      <c r="A12" s="56" t="s">
        <v>77</v>
      </c>
      <c r="B12" s="135" t="s">
        <v>198</v>
      </c>
      <c r="C12" s="57" t="s">
        <v>199</v>
      </c>
      <c r="D12" s="39">
        <v>4</v>
      </c>
      <c r="E12" s="61">
        <v>1410</v>
      </c>
      <c r="F12" s="58">
        <f t="shared" si="0"/>
        <v>5640</v>
      </c>
      <c r="G12" s="136"/>
      <c r="H12" s="59"/>
      <c r="I12" s="25"/>
      <c r="J12" s="25">
        <f t="shared" si="3"/>
        <v>0</v>
      </c>
      <c r="K12" s="25">
        <f t="shared" si="4"/>
        <v>0</v>
      </c>
    </row>
    <row r="13" spans="1:11" ht="45" x14ac:dyDescent="0.25">
      <c r="A13" s="56" t="s">
        <v>77</v>
      </c>
      <c r="B13" s="135" t="s">
        <v>139</v>
      </c>
      <c r="C13" s="57" t="s">
        <v>82</v>
      </c>
      <c r="D13" s="39">
        <v>18</v>
      </c>
      <c r="E13" s="61">
        <v>1172</v>
      </c>
      <c r="F13" s="58">
        <f t="shared" si="0"/>
        <v>21096</v>
      </c>
      <c r="G13" s="136"/>
      <c r="H13" s="59"/>
      <c r="I13" s="25"/>
      <c r="J13" s="25">
        <f t="shared" si="1"/>
        <v>0</v>
      </c>
      <c r="K13" s="25">
        <f t="shared" si="2"/>
        <v>0</v>
      </c>
    </row>
    <row r="14" spans="1:11" ht="45" x14ac:dyDescent="0.25">
      <c r="A14" s="56" t="s">
        <v>77</v>
      </c>
      <c r="B14" s="135" t="s">
        <v>140</v>
      </c>
      <c r="C14" s="57" t="s">
        <v>81</v>
      </c>
      <c r="D14" s="39">
        <v>15</v>
      </c>
      <c r="E14" s="61">
        <v>75</v>
      </c>
      <c r="F14" s="58">
        <f t="shared" ref="F14" si="5">E14*D14</f>
        <v>1125</v>
      </c>
      <c r="G14" s="136"/>
      <c r="H14" s="59"/>
      <c r="I14" s="25"/>
      <c r="J14" s="25">
        <f t="shared" ref="J14" si="6">D14*G14</f>
        <v>0</v>
      </c>
      <c r="K14" s="25">
        <f t="shared" ref="K14" si="7">D14*I14</f>
        <v>0</v>
      </c>
    </row>
    <row r="15" spans="1:11" ht="45" x14ac:dyDescent="0.25">
      <c r="A15" s="56" t="s">
        <v>77</v>
      </c>
      <c r="B15" s="135" t="s">
        <v>141</v>
      </c>
      <c r="C15" s="57">
        <v>5832</v>
      </c>
      <c r="D15" s="39">
        <v>90</v>
      </c>
      <c r="E15" s="61">
        <v>158</v>
      </c>
      <c r="F15" s="58">
        <f t="shared" ref="F15:F22" si="8">E15*D15</f>
        <v>14220</v>
      </c>
      <c r="G15" s="136"/>
      <c r="H15" s="59"/>
      <c r="I15" s="25"/>
      <c r="J15" s="25">
        <f>D15*G15</f>
        <v>0</v>
      </c>
      <c r="K15" s="25">
        <f>D15*I15</f>
        <v>0</v>
      </c>
    </row>
    <row r="16" spans="1:11" ht="45" x14ac:dyDescent="0.25">
      <c r="A16" s="56" t="s">
        <v>77</v>
      </c>
      <c r="B16" s="135" t="s">
        <v>142</v>
      </c>
      <c r="C16" s="57">
        <v>1794</v>
      </c>
      <c r="D16" s="39">
        <v>15</v>
      </c>
      <c r="E16" s="61">
        <v>158</v>
      </c>
      <c r="F16" s="58">
        <f t="shared" si="8"/>
        <v>2370</v>
      </c>
      <c r="G16" s="136"/>
      <c r="H16" s="59"/>
      <c r="I16" s="25"/>
      <c r="J16" s="25">
        <f>D16*G16</f>
        <v>0</v>
      </c>
      <c r="K16" s="25">
        <f>D16*I16</f>
        <v>0</v>
      </c>
    </row>
    <row r="17" spans="1:11" ht="45" x14ac:dyDescent="0.25">
      <c r="A17" s="56" t="s">
        <v>77</v>
      </c>
      <c r="B17" s="135" t="s">
        <v>143</v>
      </c>
      <c r="C17" s="57" t="s">
        <v>83</v>
      </c>
      <c r="D17" s="39">
        <v>18</v>
      </c>
      <c r="E17" s="61">
        <v>229</v>
      </c>
      <c r="F17" s="58">
        <f t="shared" si="8"/>
        <v>4122</v>
      </c>
      <c r="G17" s="136"/>
      <c r="H17" s="59"/>
      <c r="I17" s="25"/>
      <c r="J17" s="25">
        <f t="shared" ref="J17:J23" si="9">D17*G17</f>
        <v>0</v>
      </c>
      <c r="K17" s="25">
        <f t="shared" ref="K17:K23" si="10">D17*I17</f>
        <v>0</v>
      </c>
    </row>
    <row r="18" spans="1:11" ht="45" x14ac:dyDescent="0.25">
      <c r="A18" s="56" t="s">
        <v>77</v>
      </c>
      <c r="B18" s="135" t="s">
        <v>144</v>
      </c>
      <c r="C18" s="57">
        <v>1783</v>
      </c>
      <c r="D18" s="39">
        <v>5</v>
      </c>
      <c r="E18" s="61">
        <v>104.5</v>
      </c>
      <c r="F18" s="58">
        <f t="shared" si="8"/>
        <v>522.5</v>
      </c>
      <c r="G18" s="136"/>
      <c r="H18" s="59"/>
      <c r="I18" s="25"/>
      <c r="J18" s="25">
        <f t="shared" si="9"/>
        <v>0</v>
      </c>
      <c r="K18" s="25">
        <f t="shared" si="10"/>
        <v>0</v>
      </c>
    </row>
    <row r="19" spans="1:11" ht="45" x14ac:dyDescent="0.25">
      <c r="A19" s="56" t="s">
        <v>77</v>
      </c>
      <c r="B19" s="135" t="s">
        <v>145</v>
      </c>
      <c r="C19" s="57" t="s">
        <v>84</v>
      </c>
      <c r="D19" s="39">
        <v>50</v>
      </c>
      <c r="E19" s="61">
        <v>16</v>
      </c>
      <c r="F19" s="58">
        <f t="shared" si="8"/>
        <v>800</v>
      </c>
      <c r="G19" s="136"/>
      <c r="H19" s="59"/>
      <c r="I19" s="25"/>
      <c r="J19" s="25">
        <f t="shared" si="9"/>
        <v>0</v>
      </c>
      <c r="K19" s="25">
        <f t="shared" si="10"/>
        <v>0</v>
      </c>
    </row>
    <row r="20" spans="1:11" ht="45" x14ac:dyDescent="0.25">
      <c r="A20" s="56" t="s">
        <v>77</v>
      </c>
      <c r="B20" s="135" t="s">
        <v>146</v>
      </c>
      <c r="C20" s="57">
        <v>35240</v>
      </c>
      <c r="D20" s="39">
        <v>1</v>
      </c>
      <c r="E20" s="61">
        <v>319</v>
      </c>
      <c r="F20" s="58">
        <f t="shared" si="8"/>
        <v>319</v>
      </c>
      <c r="G20" s="136"/>
      <c r="H20" s="59"/>
      <c r="I20" s="25"/>
      <c r="J20" s="25">
        <f t="shared" ref="J20:J21" si="11">D20*G20</f>
        <v>0</v>
      </c>
      <c r="K20" s="25">
        <f t="shared" ref="K20:K21" si="12">D20*I20</f>
        <v>0</v>
      </c>
    </row>
    <row r="21" spans="1:11" ht="45" x14ac:dyDescent="0.25">
      <c r="A21" s="56" t="s">
        <v>77</v>
      </c>
      <c r="B21" s="135" t="s">
        <v>147</v>
      </c>
      <c r="C21" s="60" t="s">
        <v>85</v>
      </c>
      <c r="D21" s="39">
        <v>15</v>
      </c>
      <c r="E21" s="61">
        <v>143</v>
      </c>
      <c r="F21" s="58">
        <f t="shared" si="8"/>
        <v>2145</v>
      </c>
      <c r="G21" s="136"/>
      <c r="H21" s="59"/>
      <c r="I21" s="25"/>
      <c r="J21" s="25">
        <f t="shared" si="11"/>
        <v>0</v>
      </c>
      <c r="K21" s="25">
        <f t="shared" si="12"/>
        <v>0</v>
      </c>
    </row>
    <row r="22" spans="1:11" ht="45" x14ac:dyDescent="0.25">
      <c r="A22" s="56" t="s">
        <v>77</v>
      </c>
      <c r="B22" s="135" t="s">
        <v>148</v>
      </c>
      <c r="C22" s="57">
        <v>5833</v>
      </c>
      <c r="D22" s="39">
        <v>200</v>
      </c>
      <c r="E22" s="61">
        <v>6.5</v>
      </c>
      <c r="F22" s="58">
        <f t="shared" si="8"/>
        <v>1300</v>
      </c>
      <c r="G22" s="136"/>
      <c r="H22" s="59"/>
      <c r="I22" s="25"/>
      <c r="J22" s="25">
        <f t="shared" si="9"/>
        <v>0</v>
      </c>
      <c r="K22" s="25">
        <f t="shared" si="10"/>
        <v>0</v>
      </c>
    </row>
    <row r="23" spans="1:11" ht="45" x14ac:dyDescent="0.25">
      <c r="A23" s="56" t="s">
        <v>77</v>
      </c>
      <c r="B23" s="97" t="s">
        <v>149</v>
      </c>
      <c r="C23" s="57" t="s">
        <v>200</v>
      </c>
      <c r="D23" s="39">
        <v>115</v>
      </c>
      <c r="E23" s="61">
        <v>9</v>
      </c>
      <c r="F23" s="58">
        <f t="shared" ref="F23" si="13">E23*D23</f>
        <v>1035</v>
      </c>
      <c r="G23" s="59"/>
      <c r="H23" s="59"/>
      <c r="I23" s="25"/>
      <c r="J23" s="25">
        <f t="shared" si="9"/>
        <v>0</v>
      </c>
      <c r="K23" s="25">
        <f t="shared" si="10"/>
        <v>0</v>
      </c>
    </row>
    <row r="24" spans="1:11" x14ac:dyDescent="0.25">
      <c r="D24" s="1"/>
      <c r="G24" s="15"/>
      <c r="H24" s="15"/>
      <c r="I24" s="15"/>
      <c r="J24" s="19"/>
    </row>
    <row r="25" spans="1:11" ht="72.75" thickBot="1" x14ac:dyDescent="0.3">
      <c r="F25" s="62"/>
      <c r="G25" s="62"/>
      <c r="H25" s="63"/>
      <c r="I25" s="64" t="s">
        <v>17</v>
      </c>
      <c r="J25" s="64" t="s">
        <v>18</v>
      </c>
      <c r="K25" s="64" t="s">
        <v>19</v>
      </c>
    </row>
    <row r="26" spans="1:11" ht="18.75" thickBot="1" x14ac:dyDescent="0.3">
      <c r="B26" s="11"/>
      <c r="F26" s="122" t="s">
        <v>35</v>
      </c>
      <c r="G26" s="123"/>
      <c r="H26" s="124"/>
      <c r="I26" s="67">
        <f>SUM(F6:F23)</f>
        <v>61947.5</v>
      </c>
      <c r="J26" s="67">
        <f>SUM(J6:J23)</f>
        <v>0</v>
      </c>
      <c r="K26" s="67">
        <f>SUM(K6:K23)</f>
        <v>0</v>
      </c>
    </row>
    <row r="27" spans="1:11" ht="18.75" thickBot="1" x14ac:dyDescent="0.3">
      <c r="F27" s="68"/>
      <c r="G27" s="65" t="s">
        <v>20</v>
      </c>
      <c r="H27" s="66"/>
      <c r="I27" s="69">
        <f>SUM(J26-I26)</f>
        <v>-61947.5</v>
      </c>
      <c r="J27" s="70"/>
      <c r="K27" s="62"/>
    </row>
    <row r="28" spans="1:11" ht="18" x14ac:dyDescent="0.25">
      <c r="F28" s="62"/>
      <c r="G28" s="63"/>
      <c r="H28" s="63"/>
      <c r="I28" s="63"/>
      <c r="J28" s="71"/>
      <c r="K28" s="62"/>
    </row>
    <row r="29" spans="1:11" ht="90.75" thickBot="1" x14ac:dyDescent="0.3">
      <c r="F29" s="62"/>
      <c r="G29" s="62"/>
      <c r="H29" s="62"/>
      <c r="I29" s="64" t="s">
        <v>30</v>
      </c>
      <c r="J29" s="64" t="s">
        <v>29</v>
      </c>
      <c r="K29" s="64" t="s">
        <v>28</v>
      </c>
    </row>
    <row r="30" spans="1:11" ht="18.75" thickBot="1" x14ac:dyDescent="0.3">
      <c r="F30" s="122" t="s">
        <v>34</v>
      </c>
      <c r="G30" s="123"/>
      <c r="H30" s="124"/>
      <c r="I30" s="67">
        <f>I26*4</f>
        <v>247790</v>
      </c>
      <c r="J30" s="72">
        <f>J26*4</f>
        <v>0</v>
      </c>
      <c r="K30" s="72">
        <f>K26*4</f>
        <v>0</v>
      </c>
    </row>
    <row r="31" spans="1:11" ht="18.75" thickBot="1" x14ac:dyDescent="0.3">
      <c r="F31" s="68"/>
      <c r="G31" s="65" t="s">
        <v>20</v>
      </c>
      <c r="H31" s="66"/>
      <c r="I31" s="69">
        <f>I27*4</f>
        <v>-247790</v>
      </c>
      <c r="J31" s="63"/>
      <c r="K31" s="62"/>
    </row>
  </sheetData>
  <mergeCells count="5">
    <mergeCell ref="A2:K2"/>
    <mergeCell ref="A3:K3"/>
    <mergeCell ref="A4:K4"/>
    <mergeCell ref="F26:H26"/>
    <mergeCell ref="F30:H30"/>
  </mergeCells>
  <pageMargins left="0.18" right="0.18" top="0.31" bottom="0.48" header="0.17" footer="0.17"/>
  <pageSetup paperSize="9" scale="60" fitToHeight="0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AA40D-EF50-4A51-A976-1F9CE9A4FE46}">
  <sheetPr>
    <pageSetUpPr fitToPage="1"/>
  </sheetPr>
  <dimension ref="A1:L17"/>
  <sheetViews>
    <sheetView workbookViewId="0">
      <selection activeCell="A2" sqref="A2:L2"/>
    </sheetView>
  </sheetViews>
  <sheetFormatPr baseColWidth="10" defaultRowHeight="15" x14ac:dyDescent="0.25"/>
  <cols>
    <col min="1" max="1" width="31.42578125" customWidth="1"/>
    <col min="2" max="2" width="11.85546875" bestFit="1" customWidth="1"/>
    <col min="3" max="3" width="33.42578125" customWidth="1"/>
    <col min="4" max="4" width="17.28515625" bestFit="1" customWidth="1"/>
    <col min="7" max="7" width="11.85546875" bestFit="1" customWidth="1"/>
    <col min="10" max="10" width="12.5703125" bestFit="1" customWidth="1"/>
  </cols>
  <sheetData>
    <row r="1" spans="1:12" ht="57" customHeight="1" x14ac:dyDescent="0.25">
      <c r="E1" s="1"/>
    </row>
    <row r="2" spans="1:12" ht="23.25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8.75" x14ac:dyDescent="0.25">
      <c r="A3" s="118" t="s">
        <v>11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2" ht="23.25" x14ac:dyDescent="0.25">
      <c r="A4" s="105" t="s">
        <v>109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90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7</v>
      </c>
      <c r="F5" s="2" t="s">
        <v>4</v>
      </c>
      <c r="G5" s="3" t="s">
        <v>23</v>
      </c>
      <c r="H5" s="12" t="s">
        <v>12</v>
      </c>
      <c r="I5" s="12" t="s">
        <v>13</v>
      </c>
      <c r="J5" s="12" t="s">
        <v>14</v>
      </c>
      <c r="K5" s="13" t="s">
        <v>15</v>
      </c>
      <c r="L5" s="13" t="s">
        <v>16</v>
      </c>
    </row>
    <row r="6" spans="1:12" ht="60" x14ac:dyDescent="0.25">
      <c r="A6" s="6" t="s">
        <v>109</v>
      </c>
      <c r="B6" s="119" t="s">
        <v>110</v>
      </c>
      <c r="C6" s="6" t="s">
        <v>176</v>
      </c>
      <c r="D6" s="36" t="s">
        <v>61</v>
      </c>
      <c r="E6" s="5">
        <v>4</v>
      </c>
      <c r="F6" s="7">
        <v>58</v>
      </c>
      <c r="G6" s="21">
        <f>F6*E6</f>
        <v>232</v>
      </c>
      <c r="H6" s="10"/>
      <c r="I6" s="10"/>
      <c r="J6" s="14"/>
      <c r="K6" s="14">
        <f>E6*H6</f>
        <v>0</v>
      </c>
      <c r="L6" s="14">
        <f>E6*J6</f>
        <v>0</v>
      </c>
    </row>
    <row r="7" spans="1:12" ht="60" x14ac:dyDescent="0.25">
      <c r="A7" s="6" t="s">
        <v>109</v>
      </c>
      <c r="B7" s="121"/>
      <c r="C7" s="6" t="s">
        <v>176</v>
      </c>
      <c r="D7" s="36" t="s">
        <v>62</v>
      </c>
      <c r="E7" s="5">
        <v>6</v>
      </c>
      <c r="F7" s="7">
        <v>58</v>
      </c>
      <c r="G7" s="21">
        <f t="shared" ref="G7" si="0">F7*E7</f>
        <v>348</v>
      </c>
      <c r="H7" s="10"/>
      <c r="I7" s="10"/>
      <c r="J7" s="14"/>
      <c r="K7" s="14">
        <f t="shared" ref="K7" si="1">E7*H7</f>
        <v>0</v>
      </c>
      <c r="L7" s="14">
        <f t="shared" ref="L7" si="2">E7*J7</f>
        <v>0</v>
      </c>
    </row>
    <row r="8" spans="1:12" ht="60" x14ac:dyDescent="0.25">
      <c r="A8" s="6" t="s">
        <v>109</v>
      </c>
      <c r="B8" s="119" t="s">
        <v>111</v>
      </c>
      <c r="C8" s="6" t="s">
        <v>177</v>
      </c>
      <c r="D8" s="36" t="s">
        <v>100</v>
      </c>
      <c r="E8" s="5">
        <v>2</v>
      </c>
      <c r="F8" s="7">
        <v>149</v>
      </c>
      <c r="G8" s="21">
        <f t="shared" ref="G8:G10" si="3">F8*E8</f>
        <v>298</v>
      </c>
      <c r="H8" s="10"/>
      <c r="I8" s="10"/>
      <c r="J8" s="14"/>
      <c r="K8" s="14">
        <f t="shared" ref="K8:K10" si="4">E8*H8</f>
        <v>0</v>
      </c>
      <c r="L8" s="14">
        <f t="shared" ref="L8:L10" si="5">E8*J8</f>
        <v>0</v>
      </c>
    </row>
    <row r="9" spans="1:12" ht="60" x14ac:dyDescent="0.25">
      <c r="A9" s="6" t="s">
        <v>109</v>
      </c>
      <c r="B9" s="120"/>
      <c r="C9" s="6" t="s">
        <v>178</v>
      </c>
      <c r="D9" s="36" t="s">
        <v>115</v>
      </c>
      <c r="E9" s="5">
        <v>5</v>
      </c>
      <c r="F9" s="7">
        <v>218</v>
      </c>
      <c r="G9" s="21">
        <f t="shared" si="3"/>
        <v>1090</v>
      </c>
      <c r="H9" s="10"/>
      <c r="I9" s="10"/>
      <c r="J9" s="14"/>
      <c r="K9" s="14">
        <f t="shared" si="4"/>
        <v>0</v>
      </c>
      <c r="L9" s="14">
        <f t="shared" si="5"/>
        <v>0</v>
      </c>
    </row>
    <row r="10" spans="1:12" ht="60" x14ac:dyDescent="0.25">
      <c r="A10" s="6" t="s">
        <v>109</v>
      </c>
      <c r="B10" s="121"/>
      <c r="C10" s="6" t="s">
        <v>179</v>
      </c>
      <c r="D10" s="36" t="s">
        <v>116</v>
      </c>
      <c r="E10" s="5">
        <v>2</v>
      </c>
      <c r="F10" s="7">
        <v>300</v>
      </c>
      <c r="G10" s="21">
        <f t="shared" si="3"/>
        <v>600</v>
      </c>
      <c r="H10" s="10"/>
      <c r="I10" s="10"/>
      <c r="J10" s="14"/>
      <c r="K10" s="14">
        <f t="shared" si="4"/>
        <v>0</v>
      </c>
      <c r="L10" s="14">
        <f t="shared" si="5"/>
        <v>0</v>
      </c>
    </row>
    <row r="11" spans="1:12" ht="75.75" thickBot="1" x14ac:dyDescent="0.3">
      <c r="I11" s="15"/>
      <c r="J11" s="13" t="s">
        <v>17</v>
      </c>
      <c r="K11" s="13" t="s">
        <v>18</v>
      </c>
      <c r="L11" s="13" t="s">
        <v>19</v>
      </c>
    </row>
    <row r="12" spans="1:12" ht="15.75" thickBot="1" x14ac:dyDescent="0.3">
      <c r="H12" s="111" t="s">
        <v>63</v>
      </c>
      <c r="I12" s="113"/>
      <c r="J12" s="16">
        <f>SUM(G6:G10)</f>
        <v>2568</v>
      </c>
      <c r="K12" s="16">
        <f>SUM(K6:K10)</f>
        <v>0</v>
      </c>
      <c r="L12" s="16">
        <f>SUM(L6:L10)</f>
        <v>0</v>
      </c>
    </row>
    <row r="13" spans="1:12" ht="15.75" thickBot="1" x14ac:dyDescent="0.3">
      <c r="H13" s="111" t="s">
        <v>20</v>
      </c>
      <c r="I13" s="113"/>
      <c r="J13" s="18">
        <f>SUM(K12-J12)</f>
        <v>-2568</v>
      </c>
      <c r="K13" s="19"/>
    </row>
    <row r="14" spans="1:12" x14ac:dyDescent="0.25">
      <c r="H14" s="15"/>
      <c r="I14" s="15"/>
      <c r="J14" s="15"/>
      <c r="K14" s="20"/>
    </row>
    <row r="15" spans="1:12" ht="105.75" thickBot="1" x14ac:dyDescent="0.3">
      <c r="J15" s="13" t="s">
        <v>30</v>
      </c>
      <c r="K15" s="13" t="s">
        <v>29</v>
      </c>
      <c r="L15" s="13" t="s">
        <v>28</v>
      </c>
    </row>
    <row r="16" spans="1:12" ht="15.75" thickBot="1" x14ac:dyDescent="0.3">
      <c r="H16" s="111" t="s">
        <v>64</v>
      </c>
      <c r="I16" s="113"/>
      <c r="J16" s="16">
        <f>J12*4</f>
        <v>10272</v>
      </c>
      <c r="K16" s="14">
        <f>K12*4</f>
        <v>0</v>
      </c>
      <c r="L16" s="14">
        <f>L12*4</f>
        <v>0</v>
      </c>
    </row>
    <row r="17" spans="8:11" ht="15.75" thickBot="1" x14ac:dyDescent="0.3">
      <c r="H17" s="111" t="s">
        <v>20</v>
      </c>
      <c r="I17" s="113"/>
      <c r="J17" s="18">
        <f>J13*4</f>
        <v>-10272</v>
      </c>
      <c r="K17" s="15"/>
    </row>
  </sheetData>
  <mergeCells count="9">
    <mergeCell ref="H13:I13"/>
    <mergeCell ref="H16:I16"/>
    <mergeCell ref="H17:I17"/>
    <mergeCell ref="A2:L2"/>
    <mergeCell ref="A3:L3"/>
    <mergeCell ref="A4:L4"/>
    <mergeCell ref="B6:B7"/>
    <mergeCell ref="B8:B10"/>
    <mergeCell ref="H12:I12"/>
  </mergeCells>
  <pageMargins left="0.33" right="0.28999999999999998" top="0.35" bottom="0.61" header="0.1" footer="0.19"/>
  <pageSetup paperSize="9" scale="70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14"/>
  <sheetViews>
    <sheetView workbookViewId="0">
      <selection activeCell="A2" sqref="A2:L2"/>
    </sheetView>
  </sheetViews>
  <sheetFormatPr baseColWidth="10" defaultRowHeight="15" x14ac:dyDescent="0.25"/>
  <cols>
    <col min="1" max="1" width="27.140625" customWidth="1"/>
    <col min="2" max="2" width="23.28515625" customWidth="1"/>
    <col min="3" max="3" width="38.42578125" customWidth="1"/>
    <col min="4" max="4" width="12.5703125" bestFit="1" customWidth="1"/>
    <col min="8" max="8" width="15.42578125" customWidth="1"/>
    <col min="9" max="9" width="11.28515625" bestFit="1" customWidth="1"/>
    <col min="10" max="10" width="18.7109375" customWidth="1"/>
    <col min="11" max="11" width="14.28515625" customWidth="1"/>
    <col min="12" max="12" width="15" customWidth="1"/>
  </cols>
  <sheetData>
    <row r="1" spans="1:12" ht="54.75" customHeight="1" x14ac:dyDescent="0.25">
      <c r="E1" s="1"/>
    </row>
    <row r="2" spans="1:12" ht="64.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18.75" x14ac:dyDescent="0.25">
      <c r="A3" s="118" t="s">
        <v>11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2" ht="23.25" x14ac:dyDescent="0.25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5" spans="1:12" ht="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7</v>
      </c>
      <c r="F5" s="2" t="s">
        <v>4</v>
      </c>
      <c r="G5" s="3" t="s">
        <v>23</v>
      </c>
      <c r="H5" s="12" t="s">
        <v>12</v>
      </c>
      <c r="I5" s="12" t="s">
        <v>13</v>
      </c>
      <c r="J5" s="12" t="s">
        <v>14</v>
      </c>
      <c r="K5" s="13" t="s">
        <v>15</v>
      </c>
      <c r="L5" s="13" t="s">
        <v>16</v>
      </c>
    </row>
    <row r="6" spans="1:12" ht="45" x14ac:dyDescent="0.25">
      <c r="A6" s="6" t="s">
        <v>65</v>
      </c>
      <c r="B6" s="125" t="s">
        <v>66</v>
      </c>
      <c r="C6" s="6" t="s">
        <v>180</v>
      </c>
      <c r="D6" s="36">
        <v>43694</v>
      </c>
      <c r="E6" s="5">
        <v>1</v>
      </c>
      <c r="F6" s="7">
        <v>1775.79</v>
      </c>
      <c r="G6" s="21">
        <f>F6*E6</f>
        <v>1775.79</v>
      </c>
      <c r="H6" s="10"/>
      <c r="I6" s="10"/>
      <c r="J6" s="14"/>
      <c r="K6" s="14">
        <f>E6*H6</f>
        <v>0</v>
      </c>
      <c r="L6" s="14">
        <f>E6*J6</f>
        <v>0</v>
      </c>
    </row>
    <row r="7" spans="1:12" ht="45" x14ac:dyDescent="0.25">
      <c r="A7" s="6" t="s">
        <v>65</v>
      </c>
      <c r="B7" s="125"/>
      <c r="C7" s="6" t="s">
        <v>181</v>
      </c>
      <c r="D7" s="36">
        <v>1839</v>
      </c>
      <c r="E7" s="5">
        <v>1</v>
      </c>
      <c r="F7" s="7">
        <v>1934.63</v>
      </c>
      <c r="G7" s="21">
        <f t="shared" ref="G7" si="0">F7*E7</f>
        <v>1934.63</v>
      </c>
      <c r="H7" s="10"/>
      <c r="I7" s="10"/>
      <c r="J7" s="14"/>
      <c r="K7" s="14">
        <f t="shared" ref="K7" si="1">E7*H7</f>
        <v>0</v>
      </c>
      <c r="L7" s="14">
        <f t="shared" ref="L7" si="2">E7*J7</f>
        <v>0</v>
      </c>
    </row>
    <row r="8" spans="1:12" ht="60.75" thickBot="1" x14ac:dyDescent="0.3">
      <c r="E8" s="1"/>
      <c r="I8" s="15"/>
      <c r="J8" s="13" t="s">
        <v>17</v>
      </c>
      <c r="K8" s="13" t="s">
        <v>18</v>
      </c>
      <c r="L8" s="13" t="s">
        <v>19</v>
      </c>
    </row>
    <row r="9" spans="1:12" ht="15.75" thickBot="1" x14ac:dyDescent="0.3">
      <c r="D9" s="1"/>
      <c r="E9" s="1"/>
      <c r="H9" s="111" t="s">
        <v>38</v>
      </c>
      <c r="I9" s="113"/>
      <c r="J9" s="16">
        <f>SUM(G6:G7)</f>
        <v>3710.42</v>
      </c>
      <c r="K9" s="16">
        <f>SUM(K6:K7)</f>
        <v>0</v>
      </c>
      <c r="L9" s="16">
        <f>SUM(L6:L7)</f>
        <v>0</v>
      </c>
    </row>
    <row r="10" spans="1:12" ht="15.75" thickBot="1" x14ac:dyDescent="0.3">
      <c r="D10" s="1"/>
      <c r="E10" s="1"/>
      <c r="H10" s="111" t="s">
        <v>20</v>
      </c>
      <c r="I10" s="113"/>
      <c r="J10" s="18">
        <f>SUM(K9-J9)</f>
        <v>-3710.42</v>
      </c>
      <c r="K10" s="19"/>
    </row>
    <row r="11" spans="1:12" x14ac:dyDescent="0.25">
      <c r="E11" s="1"/>
      <c r="H11" s="15"/>
      <c r="I11" s="15"/>
      <c r="J11" s="15"/>
      <c r="K11" s="20"/>
    </row>
    <row r="12" spans="1:12" ht="75.75" thickBot="1" x14ac:dyDescent="0.3">
      <c r="A12" s="4"/>
      <c r="B12" s="4"/>
      <c r="E12" s="1"/>
      <c r="J12" s="13" t="s">
        <v>30</v>
      </c>
      <c r="K12" s="13" t="s">
        <v>29</v>
      </c>
      <c r="L12" s="13" t="s">
        <v>28</v>
      </c>
    </row>
    <row r="13" spans="1:12" ht="16.5" thickBot="1" x14ac:dyDescent="0.3">
      <c r="A13" s="4"/>
      <c r="B13" s="4"/>
      <c r="E13" s="1"/>
      <c r="H13" s="111" t="s">
        <v>41</v>
      </c>
      <c r="I13" s="113"/>
      <c r="J13" s="16">
        <f>J9*4</f>
        <v>14841.68</v>
      </c>
      <c r="K13" s="14">
        <f>K9*4</f>
        <v>0</v>
      </c>
      <c r="L13" s="14">
        <f>L9*4</f>
        <v>0</v>
      </c>
    </row>
    <row r="14" spans="1:12" ht="16.5" thickBot="1" x14ac:dyDescent="0.3">
      <c r="A14" s="4"/>
      <c r="B14" s="4"/>
      <c r="E14" s="1"/>
      <c r="H14" s="111" t="s">
        <v>20</v>
      </c>
      <c r="I14" s="113"/>
      <c r="J14" s="18">
        <f>J10*4</f>
        <v>-14841.68</v>
      </c>
      <c r="K14" s="15"/>
    </row>
  </sheetData>
  <mergeCells count="8">
    <mergeCell ref="H13:I13"/>
    <mergeCell ref="H14:I14"/>
    <mergeCell ref="A2:L2"/>
    <mergeCell ref="A3:L3"/>
    <mergeCell ref="A4:L4"/>
    <mergeCell ref="B6:B7"/>
    <mergeCell ref="H9:I9"/>
    <mergeCell ref="H10:I10"/>
  </mergeCells>
  <pageMargins left="0.19685039370078741" right="0.19685039370078741" top="0.52" bottom="0.5" header="0.31496062992125984" footer="0.15748031496062992"/>
  <pageSetup paperSize="9" scale="68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3"/>
  <sheetViews>
    <sheetView workbookViewId="0">
      <selection activeCell="A2" sqref="A2:K2"/>
    </sheetView>
  </sheetViews>
  <sheetFormatPr baseColWidth="10" defaultRowHeight="15" x14ac:dyDescent="0.25"/>
  <cols>
    <col min="1" max="1" width="27" customWidth="1"/>
    <col min="2" max="2" width="32.140625" customWidth="1"/>
    <col min="3" max="3" width="15.28515625" customWidth="1"/>
    <col min="6" max="6" width="11.7109375" bestFit="1" customWidth="1"/>
    <col min="7" max="7" width="13.5703125" customWidth="1"/>
    <col min="9" max="9" width="18.42578125" customWidth="1"/>
    <col min="10" max="10" width="21.5703125" customWidth="1"/>
    <col min="11" max="11" width="24.140625" customWidth="1"/>
  </cols>
  <sheetData>
    <row r="1" spans="1:11" ht="60.75" customHeight="1" x14ac:dyDescent="0.25">
      <c r="D1" s="1"/>
    </row>
    <row r="2" spans="1:11" ht="60.75" customHeight="1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8.75" x14ac:dyDescent="0.25">
      <c r="A3" s="118" t="s">
        <v>11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23.25" x14ac:dyDescent="0.25">
      <c r="A4" s="105" t="s">
        <v>112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90" x14ac:dyDescent="0.25">
      <c r="A5" s="3" t="s">
        <v>0</v>
      </c>
      <c r="B5" s="3" t="s">
        <v>2</v>
      </c>
      <c r="C5" s="3" t="s">
        <v>3</v>
      </c>
      <c r="D5" s="3" t="s">
        <v>7</v>
      </c>
      <c r="E5" s="2" t="s">
        <v>4</v>
      </c>
      <c r="F5" s="3" t="s">
        <v>23</v>
      </c>
      <c r="G5" s="12" t="s">
        <v>12</v>
      </c>
      <c r="H5" s="12" t="s">
        <v>13</v>
      </c>
      <c r="I5" s="12" t="s">
        <v>14</v>
      </c>
      <c r="J5" s="13" t="s">
        <v>15</v>
      </c>
      <c r="K5" s="13" t="s">
        <v>16</v>
      </c>
    </row>
    <row r="6" spans="1:11" ht="45" x14ac:dyDescent="0.25">
      <c r="A6" s="6" t="s">
        <v>112</v>
      </c>
      <c r="B6" s="6" t="s">
        <v>182</v>
      </c>
      <c r="C6" s="36" t="s">
        <v>113</v>
      </c>
      <c r="D6" s="5">
        <v>20</v>
      </c>
      <c r="E6" s="7">
        <v>820</v>
      </c>
      <c r="F6" s="21">
        <f>E6*D6</f>
        <v>16400</v>
      </c>
      <c r="G6" s="10"/>
      <c r="H6" s="10"/>
      <c r="I6" s="14"/>
      <c r="J6" s="14">
        <f>D6*G6</f>
        <v>0</v>
      </c>
      <c r="K6" s="14">
        <f>D6*I6</f>
        <v>0</v>
      </c>
    </row>
    <row r="7" spans="1:11" ht="45.75" thickBot="1" x14ac:dyDescent="0.3">
      <c r="D7" s="1"/>
      <c r="H7" s="15"/>
      <c r="I7" s="13" t="s">
        <v>17</v>
      </c>
      <c r="J7" s="13" t="s">
        <v>18</v>
      </c>
      <c r="K7" s="13" t="s">
        <v>19</v>
      </c>
    </row>
    <row r="8" spans="1:11" ht="15.75" thickBot="1" x14ac:dyDescent="0.3">
      <c r="D8" s="1"/>
      <c r="G8" s="111" t="s">
        <v>39</v>
      </c>
      <c r="H8" s="113"/>
      <c r="I8" s="16">
        <f>SUM(F6:F6)</f>
        <v>16400</v>
      </c>
      <c r="J8" s="16">
        <f>SUM(J6:J6)</f>
        <v>0</v>
      </c>
      <c r="K8" s="16">
        <f>SUM(K6:K6)</f>
        <v>0</v>
      </c>
    </row>
    <row r="9" spans="1:11" ht="15.75" thickBot="1" x14ac:dyDescent="0.3">
      <c r="D9" s="1"/>
      <c r="G9" s="111" t="s">
        <v>20</v>
      </c>
      <c r="H9" s="113"/>
      <c r="I9" s="18">
        <f>SUM(J8-I8)</f>
        <v>-16400</v>
      </c>
      <c r="J9" s="19"/>
    </row>
    <row r="10" spans="1:11" x14ac:dyDescent="0.25">
      <c r="D10" s="1"/>
      <c r="G10" s="15"/>
      <c r="H10" s="15"/>
      <c r="I10" s="15"/>
      <c r="J10" s="20"/>
    </row>
    <row r="11" spans="1:11" ht="75.75" thickBot="1" x14ac:dyDescent="0.3">
      <c r="A11" s="4"/>
      <c r="D11" s="1"/>
      <c r="I11" s="13" t="s">
        <v>30</v>
      </c>
      <c r="J11" s="13" t="s">
        <v>29</v>
      </c>
      <c r="K11" s="13" t="s">
        <v>28</v>
      </c>
    </row>
    <row r="12" spans="1:11" ht="16.5" thickBot="1" x14ac:dyDescent="0.3">
      <c r="A12" s="4"/>
      <c r="D12" s="1"/>
      <c r="G12" s="111" t="s">
        <v>40</v>
      </c>
      <c r="H12" s="113"/>
      <c r="I12" s="16">
        <f>I8*4</f>
        <v>65600</v>
      </c>
      <c r="J12" s="14">
        <f>J8*4</f>
        <v>0</v>
      </c>
      <c r="K12" s="14">
        <f>K8*4</f>
        <v>0</v>
      </c>
    </row>
    <row r="13" spans="1:11" ht="16.5" thickBot="1" x14ac:dyDescent="0.3">
      <c r="A13" s="4"/>
      <c r="D13" s="1"/>
      <c r="G13" s="111" t="s">
        <v>20</v>
      </c>
      <c r="H13" s="113"/>
      <c r="I13" s="18">
        <f>I9*4</f>
        <v>-65600</v>
      </c>
      <c r="J13" s="15"/>
    </row>
  </sheetData>
  <mergeCells count="7">
    <mergeCell ref="G12:H12"/>
    <mergeCell ref="G13:H13"/>
    <mergeCell ref="A2:K2"/>
    <mergeCell ref="A3:K3"/>
    <mergeCell ref="A4:K4"/>
    <mergeCell ref="G8:H8"/>
    <mergeCell ref="G9:H9"/>
  </mergeCells>
  <pageMargins left="0.19685039370078741" right="0.19685039370078741" top="0.34" bottom="0.61" header="0.15748031496062992" footer="0.17"/>
  <pageSetup paperSize="9" scale="73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14"/>
  <sheetViews>
    <sheetView workbookViewId="0">
      <selection activeCell="A2" sqref="A2:K2"/>
    </sheetView>
  </sheetViews>
  <sheetFormatPr baseColWidth="10" defaultRowHeight="15" x14ac:dyDescent="0.25"/>
  <cols>
    <col min="1" max="1" width="29.42578125" customWidth="1"/>
    <col min="2" max="2" width="24.5703125" customWidth="1"/>
    <col min="3" max="3" width="21.28515625" customWidth="1"/>
    <col min="6" max="6" width="11.85546875" bestFit="1" customWidth="1"/>
    <col min="9" max="9" width="12.5703125" bestFit="1" customWidth="1"/>
  </cols>
  <sheetData>
    <row r="1" spans="1:11" ht="59.25" customHeight="1" x14ac:dyDescent="0.25">
      <c r="D1" s="1"/>
    </row>
    <row r="2" spans="1:11" ht="23.25" x14ac:dyDescent="0.25">
      <c r="A2" s="105" t="s">
        <v>212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8.75" x14ac:dyDescent="0.25">
      <c r="A3" s="118" t="s">
        <v>11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23.25" x14ac:dyDescent="0.25">
      <c r="A4" s="105" t="s">
        <v>67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</row>
    <row r="5" spans="1:11" ht="90" x14ac:dyDescent="0.25">
      <c r="A5" s="3" t="s">
        <v>0</v>
      </c>
      <c r="B5" s="3" t="s">
        <v>2</v>
      </c>
      <c r="C5" s="3" t="s">
        <v>3</v>
      </c>
      <c r="D5" s="3" t="s">
        <v>7</v>
      </c>
      <c r="E5" s="2" t="s">
        <v>4</v>
      </c>
      <c r="F5" s="3" t="s">
        <v>23</v>
      </c>
      <c r="G5" s="12" t="s">
        <v>12</v>
      </c>
      <c r="H5" s="12" t="s">
        <v>13</v>
      </c>
      <c r="I5" s="12" t="s">
        <v>14</v>
      </c>
      <c r="J5" s="13" t="s">
        <v>15</v>
      </c>
      <c r="K5" s="13" t="s">
        <v>16</v>
      </c>
    </row>
    <row r="6" spans="1:11" ht="76.5" x14ac:dyDescent="0.25">
      <c r="A6" s="8" t="s">
        <v>67</v>
      </c>
      <c r="B6" s="8" t="s">
        <v>183</v>
      </c>
      <c r="C6" s="8" t="s">
        <v>185</v>
      </c>
      <c r="D6" s="5">
        <v>180</v>
      </c>
      <c r="E6" s="7">
        <v>110</v>
      </c>
      <c r="F6" s="21">
        <f>E6*D6</f>
        <v>19800</v>
      </c>
      <c r="G6" s="10"/>
      <c r="H6" s="10"/>
      <c r="I6" s="14"/>
      <c r="J6" s="14">
        <f>D6*G6</f>
        <v>0</v>
      </c>
      <c r="K6" s="14">
        <f>D6*I6</f>
        <v>0</v>
      </c>
    </row>
    <row r="7" spans="1:11" ht="38.25" x14ac:dyDescent="0.25">
      <c r="A7" s="8" t="s">
        <v>67</v>
      </c>
      <c r="B7" s="9" t="s">
        <v>184</v>
      </c>
      <c r="C7" s="5" t="s">
        <v>68</v>
      </c>
      <c r="D7" s="5">
        <v>200</v>
      </c>
      <c r="E7" s="7">
        <v>8</v>
      </c>
      <c r="F7" s="21">
        <f>E7*D7</f>
        <v>1600</v>
      </c>
      <c r="G7" s="10"/>
      <c r="H7" s="10"/>
      <c r="I7" s="14"/>
      <c r="J7" s="14">
        <f>D7*G7</f>
        <v>0</v>
      </c>
      <c r="K7" s="14">
        <f>D7*I7</f>
        <v>0</v>
      </c>
    </row>
    <row r="8" spans="1:11" ht="75.75" thickBot="1" x14ac:dyDescent="0.3">
      <c r="D8" s="1"/>
      <c r="H8" s="15"/>
      <c r="I8" s="13" t="s">
        <v>17</v>
      </c>
      <c r="J8" s="13" t="s">
        <v>18</v>
      </c>
      <c r="K8" s="13" t="s">
        <v>19</v>
      </c>
    </row>
    <row r="9" spans="1:11" ht="15.75" thickBot="1" x14ac:dyDescent="0.3">
      <c r="D9" s="1"/>
      <c r="G9" s="111" t="s">
        <v>69</v>
      </c>
      <c r="H9" s="113"/>
      <c r="I9" s="16">
        <f>SUM(F6:F7)</f>
        <v>21400</v>
      </c>
      <c r="J9" s="16">
        <f>SUM(J6:J7)</f>
        <v>0</v>
      </c>
      <c r="K9" s="16">
        <f>SUM(K6:K7)</f>
        <v>0</v>
      </c>
    </row>
    <row r="10" spans="1:11" ht="15.75" thickBot="1" x14ac:dyDescent="0.3">
      <c r="D10" s="1"/>
      <c r="G10" s="111" t="s">
        <v>20</v>
      </c>
      <c r="H10" s="113"/>
      <c r="I10" s="18">
        <f>SUM(J9-I9)</f>
        <v>-21400</v>
      </c>
      <c r="J10" s="19"/>
    </row>
    <row r="11" spans="1:11" x14ac:dyDescent="0.25">
      <c r="D11" s="1"/>
      <c r="G11" s="15"/>
      <c r="H11" s="15"/>
      <c r="I11" s="15"/>
      <c r="J11" s="20"/>
    </row>
    <row r="12" spans="1:11" ht="105.75" thickBot="1" x14ac:dyDescent="0.3">
      <c r="A12" s="4"/>
      <c r="D12" s="1"/>
      <c r="I12" s="13" t="s">
        <v>30</v>
      </c>
      <c r="J12" s="13" t="s">
        <v>29</v>
      </c>
      <c r="K12" s="13" t="s">
        <v>28</v>
      </c>
    </row>
    <row r="13" spans="1:11" ht="16.5" thickBot="1" x14ac:dyDescent="0.3">
      <c r="A13" s="4"/>
      <c r="D13" s="1"/>
      <c r="G13" s="111" t="s">
        <v>70</v>
      </c>
      <c r="H13" s="113"/>
      <c r="I13" s="16">
        <f>I9*4</f>
        <v>85600</v>
      </c>
      <c r="J13" s="14">
        <f>J9*4</f>
        <v>0</v>
      </c>
      <c r="K13" s="14">
        <f>K9*4</f>
        <v>0</v>
      </c>
    </row>
    <row r="14" spans="1:11" ht="16.5" thickBot="1" x14ac:dyDescent="0.3">
      <c r="A14" s="4"/>
      <c r="D14" s="1"/>
      <c r="G14" s="111" t="s">
        <v>20</v>
      </c>
      <c r="H14" s="113"/>
      <c r="I14" s="18">
        <f>I10*4</f>
        <v>-85600</v>
      </c>
      <c r="J14" s="15"/>
    </row>
  </sheetData>
  <mergeCells count="7">
    <mergeCell ref="G14:H14"/>
    <mergeCell ref="A2:K2"/>
    <mergeCell ref="A3:K3"/>
    <mergeCell ref="A4:K4"/>
    <mergeCell ref="G9:H9"/>
    <mergeCell ref="G10:H10"/>
    <mergeCell ref="G13:H13"/>
  </mergeCells>
  <pageMargins left="0.27559055118110237" right="0.19685039370078741" top="0.43307086614173229" bottom="0.62992125984251968" header="0.15748031496062992" footer="0.15748031496062992"/>
  <pageSetup paperSize="9" scale="84" orientation="landscape" r:id="rId1"/>
  <headerFooter>
    <oddHeader>&amp;C&amp;"-,Negrita"&amp;12&amp;UANNEX ECONÒMIC&amp;R&amp;D</oddHeader>
    <oddFooter>&amp;LNom de qui signa:
Data:
Signatura i segell de la empresa licitadora:&amp;R&amp;P/&amp;N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'LOT 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Miguel Arellano</dc:creator>
  <cp:lastModifiedBy>Juan Miguel Arellano Arnedo</cp:lastModifiedBy>
  <cp:lastPrinted>2025-03-24T12:49:23Z</cp:lastPrinted>
  <dcterms:created xsi:type="dcterms:W3CDTF">2015-02-12T09:28:05Z</dcterms:created>
  <dcterms:modified xsi:type="dcterms:W3CDTF">2025-04-23T08:09:46Z</dcterms:modified>
</cp:coreProperties>
</file>